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4"/>
  </bookViews>
  <sheets>
    <sheet name="Меню младшие 1-4 кл Весна" sheetId="1" r:id="rId1"/>
    <sheet name="Меню старшие 5-11 кл Весна" sheetId="2" r:id="rId2"/>
    <sheet name="Замена 1 неделя" sheetId="3" r:id="rId3"/>
    <sheet name="Замена 2 неделя" sheetId="4" r:id="rId4"/>
    <sheet name="Меню сокращенное" sheetId="5" r:id="rId5"/>
  </sheets>
  <definedNames>
    <definedName name="_xlnm._FilterDatabase" localSheetId="0" hidden="1">'Меню младшие 1-4 кл Весна'!$A$2:$A$231</definedName>
  </definedNames>
  <calcPr fullCalcOnLoad="1"/>
</workbook>
</file>

<file path=xl/sharedStrings.xml><?xml version="1.0" encoding="utf-8"?>
<sst xmlns="http://schemas.openxmlformats.org/spreadsheetml/2006/main" count="873" uniqueCount="203">
  <si>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</si>
  <si>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</si>
  <si>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</si>
  <si>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</si>
  <si>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</si>
  <si>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</si>
  <si>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</si>
  <si>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</si>
  <si>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</si>
  <si>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</si>
  <si>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</si>
  <si>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</si>
  <si>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</si>
  <si>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</si>
  <si>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</si>
  <si>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</si>
  <si>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</si>
  <si>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</si>
  <si>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</si>
  <si>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</si>
  <si>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</si>
  <si>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</si>
  <si>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180/5</t>
  </si>
  <si>
    <t>50/150</t>
  </si>
  <si>
    <t>50/50</t>
  </si>
  <si>
    <t>№ рецептуры</t>
  </si>
  <si>
    <t>1-ая неделя</t>
  </si>
  <si>
    <t>Выход,г</t>
  </si>
  <si>
    <t>100</t>
  </si>
  <si>
    <t>Чай с сахаром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</si>
  <si>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</si>
  <si>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</si>
  <si>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</si>
  <si>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Компот из свежих яблок (75 С)</t>
  </si>
  <si>
    <t>Плоды и ягоды свежие (яблоки)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</si>
  <si>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</si>
  <si>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</si>
  <si>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</si>
  <si>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</si>
  <si>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</si>
  <si>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</si>
  <si>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</si>
  <si>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</si>
  <si>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</si>
  <si>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</si>
  <si>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</si>
  <si>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№ 342 Сбор.рец. На прод-ию для обуч. Во всех образ.учреж-Дели 2017</t>
  </si>
  <si>
    <t>90</t>
  </si>
  <si>
    <t>Сыр порционно</t>
  </si>
  <si>
    <t>№ 15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</si>
  <si>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</si>
  <si>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</si>
  <si>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</si>
  <si>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общеобразовательных организаций Республики Татарстан</t>
  </si>
  <si>
    <t>Разработано и утвеждено</t>
  </si>
  <si>
    <t>в возрасте с12лет и старше (5-11 классы)</t>
  </si>
  <si>
    <t>Для организации питания обучающихся общеобразовательных организаций Республики Татарстан</t>
  </si>
  <si>
    <t>Рис отварной рассыпчатый</t>
  </si>
  <si>
    <t>№  Сбор.рец. На прод-ию для обуч. Во всех образ.учреж-Дели 2017</t>
  </si>
  <si>
    <t>№ 271 Сбор.рец. На прод-ию для обуч. Во всех образ.учреж-Дели 2017</t>
  </si>
  <si>
    <t>Чай с сахаром,с яблоком</t>
  </si>
  <si>
    <t>180/10/10</t>
  </si>
  <si>
    <t>Котлеты из мяса кур</t>
  </si>
  <si>
    <t>№ 294 Сбор.рец. На прод-ию для обуч. Во всех образ.учреж-Дели -2017</t>
  </si>
  <si>
    <t>№293 Сбор.рец. На прод-ию для обуч. Во всех образ.учреж-Дели 2017</t>
  </si>
  <si>
    <t xml:space="preserve">№ 15 Сбор.рец. На прод-ию для обуч. Во всех образ.учреж-Дели -2017 </t>
  </si>
  <si>
    <t>Макаронные изделия отварные с маслом сливочным</t>
  </si>
  <si>
    <t>190/10</t>
  </si>
  <si>
    <t>185/10/5</t>
  </si>
  <si>
    <t>Рис отварной рассыпчатый с маслом сливочным</t>
  </si>
  <si>
    <t>Салат из свеклы отварной</t>
  </si>
  <si>
    <t>№ 52 Сбор.рец. На прод-ию для обуч. Во всех образ.учреж-Дели -2017</t>
  </si>
  <si>
    <t>10</t>
  </si>
  <si>
    <t>ТТК</t>
  </si>
  <si>
    <t>№ 304  Сбор.рец. На прод-ию для обуч. Во всех образ.учреж-Дели 2017</t>
  </si>
  <si>
    <t>Котлета домашняя из говядины</t>
  </si>
  <si>
    <t>80/20</t>
  </si>
  <si>
    <t>50/200</t>
  </si>
  <si>
    <t xml:space="preserve"> 2 день</t>
  </si>
  <si>
    <t>Котлеты из мяса кур в томатном соусе</t>
  </si>
  <si>
    <t>Пюре картофельное</t>
  </si>
  <si>
    <t>Замена блюда</t>
  </si>
  <si>
    <t>День</t>
  </si>
  <si>
    <t>Прием пищи</t>
  </si>
  <si>
    <t>Заменяемое блюдо/ Вариант Замены</t>
  </si>
  <si>
    <t>Белки,г</t>
  </si>
  <si>
    <t>Жиры,г</t>
  </si>
  <si>
    <t>Углеводы,г</t>
  </si>
  <si>
    <t>ЭЦ,ккал</t>
  </si>
  <si>
    <t>по меню</t>
  </si>
  <si>
    <t>День 1 (1 неделя)</t>
  </si>
  <si>
    <t>замена</t>
  </si>
  <si>
    <t>Сосиски отварные</t>
  </si>
  <si>
    <t>200/3</t>
  </si>
  <si>
    <t>ГОРЯЧИЙ ЗАВТРАК</t>
  </si>
  <si>
    <t>7-11 лет</t>
  </si>
  <si>
    <t>Чай  с сахаром,с лимоном</t>
  </si>
  <si>
    <t>2-ая неделя</t>
  </si>
  <si>
    <t>Салат из отварной свеклы</t>
  </si>
  <si>
    <t>60/40</t>
  </si>
  <si>
    <t xml:space="preserve">Чай с сахаром </t>
  </si>
  <si>
    <t>Рыба тушеная с овощами в томате</t>
  </si>
  <si>
    <t>150/3</t>
  </si>
  <si>
    <t>180/3</t>
  </si>
  <si>
    <t>Птица запеченная</t>
  </si>
  <si>
    <t>№ 229 Сбор.рец. На прод-ию для обуч. Во всех образ.учреж-Дели 2017</t>
  </si>
  <si>
    <t>Рыба, тушенная в томате с овощами</t>
  </si>
  <si>
    <t>№279,331 Сбор.рец. На прод-ию для питания детей в дошк образоват учрежд-Дели 2017</t>
  </si>
  <si>
    <t>Тефтели мясные в сметанно-томатном соусе</t>
  </si>
  <si>
    <t>Горячий завтрак младшие классы (7-11 лет)</t>
  </si>
  <si>
    <t>220/5</t>
  </si>
  <si>
    <t>Тефтели мясные в томатно-сметанном соусе</t>
  </si>
  <si>
    <t>Куриное бедро /цыплята/куриная грудка /запеченные</t>
  </si>
  <si>
    <t>Пюре картофельное  с маслом сливочным</t>
  </si>
  <si>
    <t>Куриные бедра запеченные с томатным соусом</t>
  </si>
  <si>
    <t>90/20</t>
  </si>
  <si>
    <t>Котлеты говяжьи</t>
  </si>
  <si>
    <t>Овощи тушеные с мясом</t>
  </si>
  <si>
    <t>№ 293  Сбор.рец. На прод-ию для обуч. Во всех образ.учреж-Дели 2017, 366/2016</t>
  </si>
  <si>
    <t>Гороховое пюре с маслом сливочным</t>
  </si>
  <si>
    <t>№ 199 Сбор.рец. На прод-ию для обуч. Во всех образ.учреж-Дели 2017</t>
  </si>
  <si>
    <t>№143,241 Сбор.рец. На прод-ию для обуч. Во всех образ.учреж-Дели 2017</t>
  </si>
  <si>
    <t>№ 171 Сбор.рец. На прод-ию для обуч. Во всех образ.учреж-Дели 2015</t>
  </si>
  <si>
    <t>Согласовано</t>
  </si>
  <si>
    <t>Руководитель общеобразовательного учреждения</t>
  </si>
  <si>
    <t>________________________</t>
  </si>
  <si>
    <t>Компот из сухофруктов (75С)</t>
  </si>
  <si>
    <t>Чай с мармеладом</t>
  </si>
  <si>
    <t>185/15</t>
  </si>
  <si>
    <t>№349  Сбор.рец. На прод-ию для обуч. Во всех образ.учреж-Дели 2017</t>
  </si>
  <si>
    <t>Итого с заменой на сосиски:</t>
  </si>
  <si>
    <t>Горячий завтрак старшие классы (12лет и старше)</t>
  </si>
  <si>
    <t>Напиток из свежих фруктов 75С (сахара 10г)</t>
  </si>
  <si>
    <t>90/100</t>
  </si>
  <si>
    <t>100/100</t>
  </si>
  <si>
    <t>по замене Каша Дружба"Молочная"</t>
  </si>
  <si>
    <t>В среднем на 1 учащегося в день:</t>
  </si>
  <si>
    <t>20-25%</t>
  </si>
  <si>
    <t>Напиток из свежих фруктов (75С)</t>
  </si>
  <si>
    <t>Напиток из свежих фруктов (75 С)</t>
  </si>
  <si>
    <t>(общеобразовательные организации с режимом обучения до 6 часов)</t>
  </si>
  <si>
    <t>Печенье</t>
  </si>
  <si>
    <t>Хим.состав и калорийность российских продуктов питания табл 9 стр 186 , 2012 Дели +</t>
  </si>
  <si>
    <t>Гуляш из говядины</t>
  </si>
  <si>
    <t>№ 260 Сбор.рец. На прод-ию для обуч. Во всех образ.учреж-Дели -2017</t>
  </si>
  <si>
    <t>Чай "Витаминный" с ягодами</t>
  </si>
  <si>
    <t>Батончик злаковый</t>
  </si>
  <si>
    <t>промышленного выпуска</t>
  </si>
  <si>
    <t>№ 265 Сбор.рец. На прод-ию для обуч. Во всех образ.учреж-Дели -2017</t>
  </si>
  <si>
    <t>Плов из говядины с рисом</t>
  </si>
  <si>
    <t>Биточки рыбные в сметанном соусе</t>
  </si>
  <si>
    <t>№ 234,330 Сбор.рец. На прод-ию для обуч. Во всех образ.учреж-Дели 2017</t>
  </si>
  <si>
    <t>80/30</t>
  </si>
  <si>
    <t>нет</t>
  </si>
  <si>
    <t>Плов из говядины с рисовой крупой</t>
  </si>
  <si>
    <t xml:space="preserve">Биточки рыбные в сметанном </t>
  </si>
  <si>
    <t>24</t>
  </si>
  <si>
    <t>Котлеты из мяса кур/Котлеты из мяса кур в томатном соусе с овощами (для ст кл)</t>
  </si>
  <si>
    <t>Мл.кл 64.19 рубь / Ст.кл 64.19 руб.</t>
  </si>
  <si>
    <t>Гуляш из отварной говядины</t>
  </si>
  <si>
    <r>
      <t>Пюре картофельное с маслом сливочным/</t>
    </r>
    <r>
      <rPr>
        <b/>
        <sz val="11"/>
        <color indexed="10"/>
        <rFont val="Times New Roman"/>
        <family val="1"/>
      </rPr>
      <t>Пюре картофельное (ст.кл)</t>
    </r>
  </si>
  <si>
    <r>
      <rPr>
        <b/>
        <sz val="11"/>
        <color indexed="10"/>
        <rFont val="Times New Roman"/>
        <family val="1"/>
      </rPr>
      <t>замена на</t>
    </r>
    <r>
      <rPr>
        <sz val="11"/>
        <rFont val="Times New Roman"/>
        <family val="1"/>
      </rPr>
      <t xml:space="preserve"> Котлета домашняя/</t>
    </r>
    <r>
      <rPr>
        <b/>
        <sz val="11"/>
        <color indexed="10"/>
        <rFont val="Times New Roman"/>
        <family val="1"/>
      </rPr>
      <t xml:space="preserve">ИЛИ </t>
    </r>
    <r>
      <rPr>
        <sz val="11"/>
        <rFont val="Times New Roman"/>
        <family val="1"/>
      </rPr>
      <t>сосиски отварные</t>
    </r>
  </si>
  <si>
    <t>Компот из свежих яблок (75С)(сахара 10г)</t>
  </si>
  <si>
    <t>12 лет и ст</t>
  </si>
  <si>
    <t xml:space="preserve">Примерное цикличное десятидневное меню </t>
  </si>
  <si>
    <t>№ 54  Сбор.рец. На прод-ию для обуч. Во всех образ.учреж-Дели 2017, 366/2016</t>
  </si>
  <si>
    <t>Салат из свеклы с яблоками</t>
  </si>
  <si>
    <t>Бутерброд с сыром (45/15)</t>
  </si>
  <si>
    <t>№10 Сбор.рец. На прод-ию для обуч. Во всех образ.учреж-Дели 2016</t>
  </si>
  <si>
    <t>Бутерброд с сыром 45/15/Салат из зеленого горошка ст.кл</t>
  </si>
  <si>
    <t>Салат из зеленого горошка к/с с маслом растительным</t>
  </si>
  <si>
    <t>Плоды и ягоды свежие (апельсин)</t>
  </si>
  <si>
    <t>185/13,5</t>
  </si>
  <si>
    <t xml:space="preserve">Капуста тушеная (доп.гарнир) </t>
  </si>
  <si>
    <t>200/5</t>
  </si>
  <si>
    <t>№ 175 Сбор.рец. На прод-ию для обуч. Во всех образ.учреж-Дели 2017</t>
  </si>
  <si>
    <t>Каша "Дружба" молочная с маслом сливочным</t>
  </si>
  <si>
    <t>Капуста тушеная (доп. гарнир)</t>
  </si>
  <si>
    <t>№ 139 Сбор.рец. На прод-ию для обуч. Во всех образ.учреж-Дели -2017</t>
  </si>
  <si>
    <t>Салат из кукурузы к/с</t>
  </si>
  <si>
    <t>№ 12 Сбор.рец. На прод-ию для питания детей в дошк образ.организациях-Дели + -2016</t>
  </si>
  <si>
    <t>Чай с сахаром с яблоком</t>
  </si>
  <si>
    <t>Макаронные изделия (рожки)отварные с маслом сливочным</t>
  </si>
  <si>
    <t>Макаронные изделия (рожки) отварные с маслом сливочным</t>
  </si>
  <si>
    <t>Салат из кукурузы к/с (доп гарнир)</t>
  </si>
  <si>
    <t>180//5</t>
  </si>
  <si>
    <t>ПРИМЕРНОЕ ДВУХНЕДЕЛЬНОЕ МЕНЮ ДЛЯ ОБУЧАЮЩИХСЯ В ОБЩЕОБРАЗОВАТЕЛЬНЫХ ОРГАНИЗАЦИЯХ (сезон весенний)</t>
  </si>
  <si>
    <t>Директор ООО "АБК-Пэймент"</t>
  </si>
  <si>
    <t>________________Р.Р. Рахматуллин</t>
  </si>
  <si>
    <t>Итого за 6 дней 1 недели:</t>
  </si>
  <si>
    <t>Итого за 12 дней:</t>
  </si>
  <si>
    <t>День 2 (2 неделя)</t>
  </si>
  <si>
    <r>
      <rPr>
        <sz val="11"/>
        <color indexed="10"/>
        <rFont val="Arial"/>
        <family val="2"/>
      </rPr>
      <t>ИЛИ</t>
    </r>
    <r>
      <rPr>
        <sz val="11"/>
        <rFont val="Arial"/>
        <family val="2"/>
      </rPr>
      <t xml:space="preserve"> Котлета домашняя из говядины</t>
    </r>
  </si>
  <si>
    <r>
      <rPr>
        <sz val="11"/>
        <color indexed="10"/>
        <rFont val="Arial"/>
        <family val="2"/>
      </rPr>
      <t>ИЛИ</t>
    </r>
    <r>
      <rPr>
        <b/>
        <sz val="11"/>
        <rFont val="Arial"/>
        <family val="2"/>
      </rPr>
      <t xml:space="preserve"> СОСИСКИ ОТВАРНЫЕ</t>
    </r>
  </si>
  <si>
    <t>Каша "Дружба" вязкая молочная с маслом сливочным</t>
  </si>
  <si>
    <t>Итого с заменой на котлеты:</t>
  </si>
  <si>
    <t>Горячий завтрак старшие классы           (12 лет и старше)</t>
  </si>
  <si>
    <t xml:space="preserve">Каша "Дружба" вязкая молочная </t>
  </si>
  <si>
    <t>День 6 (2 неделя)</t>
  </si>
  <si>
    <t>Горячий завтрак младшие классы   (7-11 лет)</t>
  </si>
  <si>
    <t xml:space="preserve">Пюре картофельное </t>
  </si>
  <si>
    <t>Котлеты "Домашние"/ ВОЗМОЖНА замена на Сосиски отварные (дет.питание)  Халяль</t>
  </si>
  <si>
    <t>БУГУЛЬМА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</si>
</sst>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71" fillId="0" borderId="0" xfId="0" applyNumberFormat="1" applyFont="1" applyFill="1" applyBorder="1" applyAlignment="1">
      <alignment horizontal="center" vertical="center" wrapText="1"/>
    </xf>
    <xf numFmtId="2" fontId="72" fillId="0" borderId="0" xfId="0" applyNumberFormat="1" applyFont="1" applyFill="1" applyBorder="1" applyAlignment="1">
      <alignment horizontal="center" vertical="center"/>
    </xf>
    <xf numFmtId="2" fontId="72" fillId="0" borderId="0" xfId="0" applyNumberFormat="1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7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2" fontId="75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wrapText="1"/>
    </xf>
    <xf numFmtId="0" fontId="78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0" fillId="0" borderId="10" xfId="0" applyBorder="1" applyAlignment="1">
      <alignment/>
    </xf>
    <xf numFmtId="2" fontId="78" fillId="0" borderId="10" xfId="0" applyNumberFormat="1" applyFont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" fontId="78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right"/>
    </xf>
    <xf numFmtId="9" fontId="0" fillId="0" borderId="0" xfId="0" applyNumberFormat="1" applyAlignment="1">
      <alignment/>
    </xf>
    <xf numFmtId="0" fontId="6" fillId="33" borderId="19" xfId="0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right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2" fontId="79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2" fontId="75" fillId="33" borderId="0" xfId="0" applyNumberFormat="1" applyFont="1" applyFill="1" applyAlignment="1">
      <alignment horizontal="center"/>
    </xf>
    <xf numFmtId="2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center" wrapText="1"/>
    </xf>
    <xf numFmtId="0" fontId="79" fillId="0" borderId="10" xfId="0" applyFont="1" applyFill="1" applyBorder="1" applyAlignment="1">
      <alignment horizontal="center" vertical="center" wrapText="1"/>
    </xf>
    <xf numFmtId="2" fontId="79" fillId="0" borderId="10" xfId="0" applyNumberFormat="1" applyFont="1" applyFill="1" applyBorder="1" applyAlignment="1">
      <alignment horizontal="center" vertical="center" wrapText="1"/>
    </xf>
    <xf numFmtId="173" fontId="79" fillId="0" borderId="10" xfId="0" applyNumberFormat="1" applyFont="1" applyFill="1" applyBorder="1" applyAlignment="1">
      <alignment horizontal="center" vertical="center" wrapText="1"/>
    </xf>
    <xf numFmtId="2" fontId="79" fillId="0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1" fillId="33" borderId="10" xfId="0" applyNumberFormat="1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vertical="center"/>
    </xf>
    <xf numFmtId="0" fontId="21" fillId="33" borderId="10" xfId="0" applyNumberFormat="1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vertical="center" wrapText="1"/>
    </xf>
    <xf numFmtId="49" fontId="17" fillId="33" borderId="20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Alignment="1">
      <alignment horizontal="center" wrapText="1"/>
    </xf>
    <xf numFmtId="0" fontId="80" fillId="33" borderId="0" xfId="0" applyFont="1" applyFill="1" applyAlignment="1">
      <alignment/>
    </xf>
    <xf numFmtId="0" fontId="21" fillId="33" borderId="10" xfId="0" applyNumberFormat="1" applyFont="1" applyFill="1" applyBorder="1" applyAlignment="1">
      <alignment vertical="center" wrapText="1"/>
    </xf>
    <xf numFmtId="0" fontId="21" fillId="33" borderId="20" xfId="0" applyNumberFormat="1" applyFont="1" applyFill="1" applyBorder="1" applyAlignment="1">
      <alignment horizontal="center" vertical="center" wrapText="1"/>
    </xf>
    <xf numFmtId="0" fontId="21" fillId="33" borderId="20" xfId="0" applyNumberFormat="1" applyFont="1" applyFill="1" applyBorder="1" applyAlignment="1">
      <alignment horizontal="center" vertical="center"/>
    </xf>
    <xf numFmtId="49" fontId="21" fillId="33" borderId="20" xfId="0" applyNumberFormat="1" applyFont="1" applyFill="1" applyBorder="1" applyAlignment="1">
      <alignment horizontal="center" vertical="center" wrapText="1"/>
    </xf>
    <xf numFmtId="49" fontId="21" fillId="33" borderId="20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horizontal="left" vertical="center" wrapText="1"/>
    </xf>
    <xf numFmtId="1" fontId="11" fillId="33" borderId="2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/>
    </xf>
    <xf numFmtId="0" fontId="21" fillId="33" borderId="10" xfId="0" applyNumberFormat="1" applyFont="1" applyFill="1" applyBorder="1" applyAlignment="1">
      <alignment horizontal="right" vertical="center" wrapText="1"/>
    </xf>
    <xf numFmtId="0" fontId="21" fillId="33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right" vertical="center" wrapText="1"/>
    </xf>
    <xf numFmtId="0" fontId="21" fillId="33" borderId="11" xfId="0" applyNumberFormat="1" applyFont="1" applyFill="1" applyBorder="1" applyAlignment="1">
      <alignment horizontal="left" vertical="center" wrapText="1"/>
    </xf>
    <xf numFmtId="172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9" borderId="10" xfId="0" applyNumberFormat="1" applyFont="1" applyFill="1" applyBorder="1" applyAlignment="1">
      <alignment horizontal="left" vertical="center" wrapText="1"/>
    </xf>
    <xf numFmtId="49" fontId="11" fillId="9" borderId="10" xfId="0" applyNumberFormat="1" applyFont="1" applyFill="1" applyBorder="1" applyAlignment="1">
      <alignment horizontal="center" vertical="center"/>
    </xf>
    <xf numFmtId="0" fontId="11" fillId="9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81" fillId="0" borderId="10" xfId="0" applyFont="1" applyBorder="1" applyAlignment="1">
      <alignment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2" fillId="0" borderId="21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21" fillId="33" borderId="0" xfId="0" applyNumberFormat="1" applyFont="1" applyFill="1" applyAlignment="1">
      <alignment horizontal="center" wrapText="1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4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33" borderId="12" xfId="0" applyNumberFormat="1" applyFont="1" applyFill="1" applyBorder="1" applyAlignment="1">
      <alignment horizontal="center" vertical="center" wrapText="1"/>
    </xf>
    <xf numFmtId="0" fontId="21" fillId="33" borderId="14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Border="1" applyAlignment="1">
      <alignment horizont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18" xfId="0" applyNumberFormat="1" applyFont="1" applyFill="1" applyBorder="1" applyAlignment="1">
      <alignment horizontal="center" wrapText="1"/>
    </xf>
    <xf numFmtId="0" fontId="80" fillId="33" borderId="11" xfId="0" applyFont="1" applyFill="1" applyBorder="1" applyAlignment="1">
      <alignment horizontal="center"/>
    </xf>
    <xf numFmtId="0" fontId="80" fillId="33" borderId="12" xfId="0" applyFont="1" applyFill="1" applyBorder="1" applyAlignment="1">
      <alignment horizontal="center"/>
    </xf>
    <xf numFmtId="0" fontId="80" fillId="33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center"/>
    </xf>
    <xf numFmtId="0" fontId="82" fillId="0" borderId="21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2" fontId="78" fillId="0" borderId="10" xfId="0" applyNumberFormat="1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33" borderId="25" xfId="0" applyNumberFormat="1" applyFont="1" applyFill="1" applyBorder="1" applyAlignment="1">
      <alignment horizontal="center" wrapText="1"/>
    </xf>
    <xf numFmtId="0" fontId="75" fillId="0" borderId="25" xfId="0" applyFont="1" applyBorder="1" applyAlignment="1">
      <alignment horizontal="center"/>
    </xf>
    <xf numFmtId="0" fontId="83" fillId="0" borderId="26" xfId="0" applyFont="1" applyBorder="1" applyAlignment="1">
      <alignment horizontal="center" vertical="center"/>
    </xf>
    <xf numFmtId="0" fontId="83" fillId="0" borderId="27" xfId="0" applyFont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horizontal="center" vertical="center"/>
    </xf>
    <xf numFmtId="0" fontId="84" fillId="0" borderId="27" xfId="0" applyFont="1" applyBorder="1" applyAlignment="1">
      <alignment horizontal="center"/>
    </xf>
    <xf numFmtId="2" fontId="84" fillId="0" borderId="27" xfId="0" applyNumberFormat="1" applyFont="1" applyBorder="1" applyAlignment="1">
      <alignment horizontal="center"/>
    </xf>
    <xf numFmtId="0" fontId="84" fillId="0" borderId="28" xfId="0" applyFont="1" applyBorder="1" applyAlignment="1">
      <alignment horizontal="center"/>
    </xf>
    <xf numFmtId="0" fontId="84" fillId="0" borderId="0" xfId="0" applyFont="1" applyAlignment="1">
      <alignment vertical="center" wrapText="1"/>
    </xf>
    <xf numFmtId="0" fontId="82" fillId="0" borderId="22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 wrapText="1"/>
    </xf>
    <xf numFmtId="0" fontId="75" fillId="0" borderId="23" xfId="0" applyFont="1" applyBorder="1" applyAlignment="1">
      <alignment/>
    </xf>
    <xf numFmtId="49" fontId="4" fillId="33" borderId="23" xfId="0" applyNumberFormat="1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/>
    </xf>
    <xf numFmtId="0" fontId="82" fillId="0" borderId="27" xfId="0" applyFont="1" applyBorder="1" applyAlignment="1">
      <alignment horizontal="center" vertical="center" wrapText="1"/>
    </xf>
    <xf numFmtId="2" fontId="84" fillId="0" borderId="28" xfId="0" applyNumberFormat="1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83" fillId="33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4"/>
  <sheetViews>
    <sheetView zoomScalePageLayoutView="0" workbookViewId="0" topLeftCell="A43">
      <selection activeCell="C172" sqref="C172:G177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70" hidden="1" customWidth="1"/>
    <col min="18" max="18" width="9.140625" style="69" customWidth="1"/>
  </cols>
  <sheetData>
    <row r="2" spans="1:15" ht="15">
      <c r="A2" s="206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ht="15">
      <c r="A3" s="206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ht="18">
      <c r="A4" s="206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8">
      <c r="A5" s="206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8">
      <c r="A6" s="206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8">
      <c r="A7" s="206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8">
      <c r="A8" s="206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8">
      <c r="A9" s="206"/>
      <c r="M9" s="50"/>
      <c r="N9" s="50"/>
      <c r="O9" s="50"/>
    </row>
    <row r="10" spans="1:15" ht="18">
      <c r="A10" s="206"/>
      <c r="M10" s="50"/>
      <c r="N10" s="50"/>
      <c r="O10" s="50"/>
    </row>
    <row r="11" spans="1:15" ht="18">
      <c r="A11" s="206"/>
      <c r="M11" s="50"/>
      <c r="N11" s="50"/>
      <c r="O11" s="50"/>
    </row>
    <row r="12" spans="1:15" ht="18">
      <c r="A12" s="206"/>
      <c r="B12" s="123" t="s">
        <v>123</v>
      </c>
      <c r="C12" s="54"/>
      <c r="D12" s="55"/>
      <c r="E12" s="55"/>
      <c r="H12" s="49"/>
      <c r="I12" s="56" t="s">
        <v>54</v>
      </c>
      <c r="J12" s="56"/>
      <c r="K12" s="56"/>
      <c r="M12" s="50"/>
      <c r="N12" s="50"/>
      <c r="O12" s="50"/>
    </row>
    <row r="13" spans="1:15" ht="18">
      <c r="A13" s="206"/>
      <c r="B13" s="124" t="s">
        <v>124</v>
      </c>
      <c r="C13" s="54"/>
      <c r="D13" s="55"/>
      <c r="E13" s="55"/>
      <c r="H13" s="49"/>
      <c r="I13" s="56" t="s">
        <v>187</v>
      </c>
      <c r="J13" s="56"/>
      <c r="K13" s="56"/>
      <c r="M13" s="50"/>
      <c r="N13" s="50"/>
      <c r="O13" s="50"/>
    </row>
    <row r="14" spans="1:15" ht="18">
      <c r="A14" s="206"/>
      <c r="B14" s="67"/>
      <c r="C14" s="57"/>
      <c r="D14" s="55"/>
      <c r="E14" s="55"/>
      <c r="H14" s="49"/>
      <c r="L14" s="55"/>
      <c r="M14" s="50"/>
      <c r="N14" s="50"/>
      <c r="O14" s="50"/>
    </row>
    <row r="15" spans="1:15" ht="18">
      <c r="A15" s="206"/>
      <c r="B15" s="66" t="s">
        <v>125</v>
      </c>
      <c r="C15" s="54"/>
      <c r="D15" s="55"/>
      <c r="E15" s="55"/>
      <c r="H15" s="49"/>
      <c r="I15" s="58" t="s">
        <v>188</v>
      </c>
      <c r="J15" s="58"/>
      <c r="K15" s="58"/>
      <c r="L15" s="59"/>
      <c r="M15" s="50"/>
      <c r="N15" s="50"/>
      <c r="O15" s="50"/>
    </row>
    <row r="16" spans="1:15" ht="18">
      <c r="A16" s="206"/>
      <c r="B16" s="54"/>
      <c r="C16" s="54"/>
      <c r="D16" s="55"/>
      <c r="E16" s="55"/>
      <c r="F16" s="55"/>
      <c r="G16" s="55"/>
      <c r="H16" s="55"/>
      <c r="I16" s="55"/>
      <c r="J16" s="60"/>
      <c r="K16" s="61"/>
      <c r="L16" s="59"/>
      <c r="M16" s="50"/>
      <c r="N16" s="50"/>
      <c r="O16" s="50"/>
    </row>
    <row r="17" spans="1:15" ht="18">
      <c r="A17" s="206"/>
      <c r="B17" s="62"/>
      <c r="C17" s="53"/>
      <c r="D17" s="55"/>
      <c r="E17" s="55"/>
      <c r="F17" s="55"/>
      <c r="G17" s="55"/>
      <c r="H17" s="49"/>
      <c r="M17" s="50"/>
      <c r="N17" s="50"/>
      <c r="O17" s="50"/>
    </row>
    <row r="18" spans="1:15" ht="18">
      <c r="A18" s="206"/>
      <c r="B18" s="53"/>
      <c r="C18" s="55"/>
      <c r="D18" s="55"/>
      <c r="E18" s="55"/>
      <c r="F18" s="55"/>
      <c r="G18" s="55"/>
      <c r="H18" s="55"/>
      <c r="I18" s="55"/>
      <c r="J18" s="60"/>
      <c r="K18" s="60"/>
      <c r="L18" s="63"/>
      <c r="M18" s="50"/>
      <c r="N18" s="50"/>
      <c r="O18" s="50"/>
    </row>
    <row r="19" spans="1:15" ht="18">
      <c r="A19" s="206"/>
      <c r="B19" s="53"/>
      <c r="C19" s="55"/>
      <c r="D19" s="55"/>
      <c r="E19" s="55"/>
      <c r="F19" s="55"/>
      <c r="G19" s="55"/>
      <c r="H19" s="55"/>
      <c r="I19" s="55"/>
      <c r="J19" s="60"/>
      <c r="K19" s="60"/>
      <c r="L19" s="63"/>
      <c r="M19" s="50"/>
      <c r="N19" s="50"/>
      <c r="O19" s="50"/>
    </row>
    <row r="20" spans="1:15" ht="34.5">
      <c r="A20" s="206"/>
      <c r="B20" s="207" t="s">
        <v>51</v>
      </c>
      <c r="C20" s="207"/>
      <c r="D20" s="207"/>
      <c r="E20" s="207"/>
      <c r="F20" s="207"/>
      <c r="G20" s="207"/>
      <c r="H20" s="207"/>
      <c r="I20" s="207"/>
      <c r="J20" s="207"/>
      <c r="K20" s="207"/>
      <c r="L20" s="64"/>
      <c r="M20" s="50"/>
      <c r="N20" s="50"/>
      <c r="O20" s="50"/>
    </row>
    <row r="21" spans="1:15" ht="20.25">
      <c r="A21" s="206"/>
      <c r="B21" s="208" t="s">
        <v>52</v>
      </c>
      <c r="C21" s="208"/>
      <c r="D21" s="208"/>
      <c r="E21" s="208"/>
      <c r="F21" s="208"/>
      <c r="G21" s="208"/>
      <c r="H21" s="208"/>
      <c r="I21" s="208"/>
      <c r="J21" s="208"/>
      <c r="K21" s="208"/>
      <c r="L21" s="65"/>
      <c r="M21" s="50"/>
      <c r="N21" s="50"/>
      <c r="O21" s="50"/>
    </row>
    <row r="22" spans="1:15" ht="20.25">
      <c r="A22" s="206"/>
      <c r="B22" s="208" t="s">
        <v>53</v>
      </c>
      <c r="C22" s="208"/>
      <c r="D22" s="208"/>
      <c r="E22" s="208"/>
      <c r="F22" s="208"/>
      <c r="G22" s="208"/>
      <c r="H22" s="208"/>
      <c r="I22" s="208"/>
      <c r="J22" s="208"/>
      <c r="K22" s="208"/>
      <c r="L22" s="65"/>
      <c r="M22" s="50"/>
      <c r="N22" s="50"/>
      <c r="O22" s="50"/>
    </row>
    <row r="23" spans="1:15" ht="18">
      <c r="A23" s="206"/>
      <c r="M23" s="50"/>
      <c r="N23" s="50"/>
      <c r="O23" s="50"/>
    </row>
    <row r="24" spans="1:15" ht="18">
      <c r="A24" s="206"/>
      <c r="M24" s="50"/>
      <c r="N24" s="50"/>
      <c r="O24" s="50"/>
    </row>
    <row r="25" spans="1:15" ht="18">
      <c r="A25" s="20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8">
      <c r="A26" s="206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8">
      <c r="A27" s="206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8">
      <c r="A28" s="206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8">
      <c r="A29" s="206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8">
      <c r="A30" s="206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8">
      <c r="A31" s="206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8">
      <c r="A32" s="206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8">
      <c r="A33" s="206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18">
      <c r="A34" s="206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8">
      <c r="A35" s="206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8">
      <c r="A36" s="206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8">
      <c r="A37" s="206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8">
      <c r="A38" s="206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ht="18">
      <c r="A39" s="206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8">
      <c r="A40" s="206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8">
      <c r="A41" s="206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8">
      <c r="A42" s="20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8">
      <c r="A43" s="20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ht="18">
      <c r="A44" s="20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 ht="18">
      <c r="A45" s="20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18">
      <c r="A46" s="20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8">
      <c r="A47" s="206"/>
      <c r="B47" s="209" t="s">
        <v>30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</row>
    <row r="48" spans="1:15" ht="18">
      <c r="A48" s="206"/>
      <c r="B48" s="30"/>
      <c r="C48" s="30"/>
      <c r="D48" s="30"/>
      <c r="E48" s="30"/>
      <c r="F48" s="30"/>
      <c r="G48" s="30"/>
      <c r="H48" s="30"/>
      <c r="I48" s="30"/>
      <c r="J48" s="30"/>
      <c r="K48" s="210"/>
      <c r="L48" s="210"/>
      <c r="M48" s="210"/>
      <c r="N48" s="210"/>
      <c r="O48" s="210"/>
    </row>
    <row r="49" spans="1:15" ht="25.5">
      <c r="A49" s="6" t="s">
        <v>25</v>
      </c>
      <c r="B49" s="14" t="s">
        <v>0</v>
      </c>
      <c r="C49" s="14" t="s">
        <v>27</v>
      </c>
      <c r="D49" s="15" t="s">
        <v>1</v>
      </c>
      <c r="E49" s="15" t="s">
        <v>2</v>
      </c>
      <c r="F49" s="15" t="s">
        <v>3</v>
      </c>
      <c r="G49" s="15" t="s">
        <v>4</v>
      </c>
      <c r="H49" s="15" t="s">
        <v>5</v>
      </c>
      <c r="I49" s="15" t="s">
        <v>6</v>
      </c>
      <c r="J49" s="15" t="s">
        <v>7</v>
      </c>
      <c r="K49" s="15" t="s">
        <v>8</v>
      </c>
      <c r="L49" s="15" t="s">
        <v>9</v>
      </c>
      <c r="M49" s="15" t="s">
        <v>10</v>
      </c>
      <c r="N49" s="15" t="s">
        <v>11</v>
      </c>
      <c r="O49" s="15" t="s">
        <v>12</v>
      </c>
    </row>
    <row r="50" spans="1:15" ht="15.75">
      <c r="A50" s="22"/>
      <c r="B50" s="195" t="s">
        <v>26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</row>
    <row r="51" spans="1:15" ht="15.75">
      <c r="A51" s="93"/>
      <c r="B51" s="195" t="s">
        <v>14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</row>
    <row r="52" spans="1:15" ht="36.75">
      <c r="A52" s="4" t="s">
        <v>59</v>
      </c>
      <c r="B52" s="7" t="s">
        <v>75</v>
      </c>
      <c r="C52" s="2">
        <v>90</v>
      </c>
      <c r="D52" s="41">
        <v>8.15</v>
      </c>
      <c r="E52" s="41">
        <v>10.5</v>
      </c>
      <c r="F52" s="41">
        <v>8.1</v>
      </c>
      <c r="G52" s="41">
        <v>199.56521739130434</v>
      </c>
      <c r="H52" s="41">
        <v>0.13695652173913045</v>
      </c>
      <c r="I52" s="41">
        <v>0.1956521739130435</v>
      </c>
      <c r="J52" s="41">
        <v>2.7391304347826058</v>
      </c>
      <c r="K52" s="41">
        <v>2.269565217391304</v>
      </c>
      <c r="L52" s="41">
        <v>13.480434782608697</v>
      </c>
      <c r="M52" s="41">
        <v>104.59565217391304</v>
      </c>
      <c r="N52" s="41">
        <v>16.082608695652176</v>
      </c>
      <c r="O52" s="41">
        <v>1.702173913043478</v>
      </c>
    </row>
    <row r="53" spans="1:15" ht="36.75">
      <c r="A53" s="4" t="s">
        <v>44</v>
      </c>
      <c r="B53" s="7" t="s">
        <v>183</v>
      </c>
      <c r="C53" s="2" t="s">
        <v>18</v>
      </c>
      <c r="D53" s="41">
        <v>5.12</v>
      </c>
      <c r="E53" s="41">
        <v>4.53</v>
      </c>
      <c r="F53" s="41">
        <v>31.990000000000002</v>
      </c>
      <c r="G53" s="41">
        <v>189.29999999999998</v>
      </c>
      <c r="H53" s="41">
        <v>0.056999999999999995</v>
      </c>
      <c r="I53" s="41">
        <v>0</v>
      </c>
      <c r="J53" s="41">
        <v>20</v>
      </c>
      <c r="K53" s="41">
        <v>0.8225000000000001</v>
      </c>
      <c r="L53" s="41">
        <v>12.391499999999999</v>
      </c>
      <c r="M53" s="41">
        <v>38.66775</v>
      </c>
      <c r="N53" s="41">
        <v>8.619</v>
      </c>
      <c r="O53" s="41">
        <v>0.862</v>
      </c>
    </row>
    <row r="54" spans="1:15" ht="36.75">
      <c r="A54" s="4" t="s">
        <v>129</v>
      </c>
      <c r="B54" s="16" t="s">
        <v>126</v>
      </c>
      <c r="C54" s="18">
        <v>200</v>
      </c>
      <c r="D54" s="39">
        <v>0.662</v>
      </c>
      <c r="E54" s="39">
        <v>0.09000000000000001</v>
      </c>
      <c r="F54" s="39">
        <v>22.03</v>
      </c>
      <c r="G54" s="39">
        <v>92.9</v>
      </c>
      <c r="H54" s="39">
        <v>0.016</v>
      </c>
      <c r="I54" s="39">
        <v>0.726</v>
      </c>
      <c r="J54" s="39">
        <v>0</v>
      </c>
      <c r="K54" s="39">
        <v>0.508</v>
      </c>
      <c r="L54" s="39">
        <v>32.480000000000004</v>
      </c>
      <c r="M54" s="39">
        <v>23.44</v>
      </c>
      <c r="N54" s="39">
        <v>17.46</v>
      </c>
      <c r="O54" s="39">
        <v>0.6980000000000001</v>
      </c>
    </row>
    <row r="55" spans="1:15" ht="15">
      <c r="A55" s="4" t="s">
        <v>73</v>
      </c>
      <c r="B55" s="16" t="s">
        <v>141</v>
      </c>
      <c r="C55" s="18">
        <v>40</v>
      </c>
      <c r="D55" s="39">
        <v>3.06</v>
      </c>
      <c r="E55" s="39">
        <v>3.76</v>
      </c>
      <c r="F55" s="39">
        <v>17.24</v>
      </c>
      <c r="G55" s="39">
        <v>91.8</v>
      </c>
      <c r="H55" s="39">
        <v>0.052000000000000005</v>
      </c>
      <c r="I55" s="39">
        <v>0</v>
      </c>
      <c r="J55" s="39">
        <v>0</v>
      </c>
      <c r="K55" s="39">
        <v>1.4800000000000002</v>
      </c>
      <c r="L55" s="39">
        <v>10.4</v>
      </c>
      <c r="M55" s="39">
        <v>33.6</v>
      </c>
      <c r="N55" s="39">
        <v>12</v>
      </c>
      <c r="O55" s="39">
        <v>0.5599999999999999</v>
      </c>
    </row>
    <row r="56" spans="1:17" ht="36">
      <c r="A56" s="51" t="s">
        <v>37</v>
      </c>
      <c r="B56" s="16" t="s">
        <v>32</v>
      </c>
      <c r="C56" s="1">
        <v>20</v>
      </c>
      <c r="D56" s="41">
        <v>1.32</v>
      </c>
      <c r="E56" s="41">
        <v>0.24</v>
      </c>
      <c r="F56" s="41">
        <v>7.920000000000001</v>
      </c>
      <c r="G56" s="41">
        <v>39.6</v>
      </c>
      <c r="H56" s="41">
        <v>0.034</v>
      </c>
      <c r="I56" s="41">
        <v>0</v>
      </c>
      <c r="J56" s="41">
        <v>0</v>
      </c>
      <c r="K56" s="41">
        <v>0.27999999999999997</v>
      </c>
      <c r="L56" s="41">
        <v>5.800000000000001</v>
      </c>
      <c r="M56" s="41">
        <v>30</v>
      </c>
      <c r="N56" s="41">
        <v>9.4</v>
      </c>
      <c r="O56" s="41">
        <v>0.7800000000000001</v>
      </c>
      <c r="P56">
        <v>0</v>
      </c>
      <c r="Q56" s="70">
        <v>0</v>
      </c>
    </row>
    <row r="57" spans="1:17" ht="15.75">
      <c r="A57" s="21"/>
      <c r="B57" s="19" t="s">
        <v>15</v>
      </c>
      <c r="C57" s="20">
        <v>505</v>
      </c>
      <c r="D57" s="26">
        <f>SUM(D52:D56)</f>
        <v>18.312</v>
      </c>
      <c r="E57" s="26">
        <f aca="true" t="shared" si="0" ref="E57:O57">SUM(E52:E56)</f>
        <v>19.12</v>
      </c>
      <c r="F57" s="26">
        <f t="shared" si="0"/>
        <v>87.28</v>
      </c>
      <c r="G57" s="26">
        <f t="shared" si="0"/>
        <v>613.1652173913043</v>
      </c>
      <c r="H57" s="26">
        <f t="shared" si="0"/>
        <v>0.29595652173913045</v>
      </c>
      <c r="I57" s="26">
        <f t="shared" si="0"/>
        <v>0.9216521739130434</v>
      </c>
      <c r="J57" s="26">
        <f t="shared" si="0"/>
        <v>22.739130434782606</v>
      </c>
      <c r="K57" s="26">
        <f t="shared" si="0"/>
        <v>5.360065217391305</v>
      </c>
      <c r="L57" s="26">
        <f t="shared" si="0"/>
        <v>74.5519347826087</v>
      </c>
      <c r="M57" s="26">
        <f t="shared" si="0"/>
        <v>230.30340217391304</v>
      </c>
      <c r="N57" s="26">
        <f t="shared" si="0"/>
        <v>63.561608695652176</v>
      </c>
      <c r="O57" s="26">
        <f t="shared" si="0"/>
        <v>4.602173913043478</v>
      </c>
      <c r="P57" s="26">
        <f>SUM(P52:P56)</f>
        <v>0</v>
      </c>
      <c r="Q57" s="26">
        <f>SUM(Q52:Q56)</f>
        <v>0</v>
      </c>
    </row>
    <row r="58" spans="1:15" ht="18">
      <c r="A58" s="100"/>
      <c r="B58" s="98"/>
      <c r="C58" s="98"/>
      <c r="D58" s="98"/>
      <c r="E58" s="98"/>
      <c r="F58" s="98"/>
      <c r="G58" s="98"/>
      <c r="H58" s="98"/>
      <c r="I58" s="98"/>
      <c r="J58" s="98"/>
      <c r="K58" s="99"/>
      <c r="L58" s="99"/>
      <c r="M58" s="99"/>
      <c r="N58" s="99"/>
      <c r="O58" s="99"/>
    </row>
    <row r="59" spans="1:15" ht="15.75">
      <c r="A59" s="93"/>
      <c r="B59" s="195" t="s">
        <v>16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</row>
    <row r="60" spans="1:15" ht="36.75">
      <c r="A60" s="4" t="s">
        <v>142</v>
      </c>
      <c r="B60" s="146" t="s">
        <v>171</v>
      </c>
      <c r="C60" s="92">
        <v>100</v>
      </c>
      <c r="D60" s="150">
        <v>0.85</v>
      </c>
      <c r="E60" s="149">
        <v>0.2</v>
      </c>
      <c r="F60" s="150">
        <v>8.9</v>
      </c>
      <c r="G60" s="150">
        <v>43</v>
      </c>
      <c r="H60" s="151">
        <v>0.04</v>
      </c>
      <c r="I60" s="141">
        <v>60</v>
      </c>
      <c r="J60" s="142"/>
      <c r="K60" s="141">
        <v>0.2</v>
      </c>
      <c r="L60" s="151">
        <v>34</v>
      </c>
      <c r="M60" s="151">
        <v>23</v>
      </c>
      <c r="N60" s="151">
        <v>13</v>
      </c>
      <c r="O60" s="151">
        <v>0.3</v>
      </c>
    </row>
    <row r="61" spans="1:15" ht="36.75">
      <c r="A61" s="4" t="s">
        <v>65</v>
      </c>
      <c r="B61" s="146" t="s">
        <v>48</v>
      </c>
      <c r="C61" s="92" t="s">
        <v>72</v>
      </c>
      <c r="D61" s="148">
        <v>2.63</v>
      </c>
      <c r="E61" s="149">
        <v>2.66</v>
      </c>
      <c r="F61" s="150">
        <v>0</v>
      </c>
      <c r="G61" s="150">
        <v>34.333333333333336</v>
      </c>
      <c r="H61" s="151">
        <v>0.0033333333333333335</v>
      </c>
      <c r="I61" s="141">
        <v>0.06999999999999999</v>
      </c>
      <c r="J61" s="142">
        <v>21</v>
      </c>
      <c r="K61" s="141">
        <v>0.04</v>
      </c>
      <c r="L61" s="151">
        <v>100</v>
      </c>
      <c r="M61" s="151">
        <v>60</v>
      </c>
      <c r="N61" s="151">
        <v>5.5</v>
      </c>
      <c r="O61" s="151">
        <v>0.06999999999999999</v>
      </c>
    </row>
    <row r="62" spans="1:15" ht="36">
      <c r="A62" s="51" t="s">
        <v>144</v>
      </c>
      <c r="B62" s="7" t="s">
        <v>143</v>
      </c>
      <c r="C62" s="3" t="s">
        <v>24</v>
      </c>
      <c r="D62" s="41">
        <v>10.45</v>
      </c>
      <c r="E62" s="41">
        <v>10.71</v>
      </c>
      <c r="F62" s="41">
        <v>22.89</v>
      </c>
      <c r="G62" s="41">
        <v>221</v>
      </c>
      <c r="H62" s="41">
        <v>0.03</v>
      </c>
      <c r="I62" s="41">
        <v>0.92</v>
      </c>
      <c r="J62" s="81"/>
      <c r="K62" s="41">
        <v>2.61</v>
      </c>
      <c r="L62" s="41">
        <v>21.81</v>
      </c>
      <c r="M62" s="41">
        <v>154.15</v>
      </c>
      <c r="N62" s="41">
        <v>22.03</v>
      </c>
      <c r="O62" s="41">
        <v>3.06</v>
      </c>
    </row>
    <row r="63" spans="1:15" ht="36.75">
      <c r="A63" s="4" t="s">
        <v>41</v>
      </c>
      <c r="B63" s="7" t="s">
        <v>39</v>
      </c>
      <c r="C63" s="2" t="s">
        <v>18</v>
      </c>
      <c r="D63" s="41">
        <v>4.61</v>
      </c>
      <c r="E63" s="41">
        <v>6.92</v>
      </c>
      <c r="F63" s="41">
        <v>27.79</v>
      </c>
      <c r="G63" s="41">
        <v>207</v>
      </c>
      <c r="H63" s="41">
        <v>0.21</v>
      </c>
      <c r="I63" s="41">
        <v>0</v>
      </c>
      <c r="J63" s="41">
        <v>20</v>
      </c>
      <c r="K63" s="41">
        <v>0.45</v>
      </c>
      <c r="L63" s="41">
        <v>25.19</v>
      </c>
      <c r="M63" s="41">
        <v>208.85</v>
      </c>
      <c r="N63" s="41">
        <v>140.52</v>
      </c>
      <c r="O63" s="41">
        <v>4.720000000000001</v>
      </c>
    </row>
    <row r="64" spans="1:15" ht="36.75">
      <c r="A64" s="4" t="s">
        <v>45</v>
      </c>
      <c r="B64" s="16" t="s">
        <v>35</v>
      </c>
      <c r="C64" s="1" t="s">
        <v>68</v>
      </c>
      <c r="D64" s="41">
        <v>0.13</v>
      </c>
      <c r="E64" s="41">
        <v>0.02</v>
      </c>
      <c r="F64" s="41">
        <v>10.2</v>
      </c>
      <c r="G64" s="41">
        <v>42</v>
      </c>
      <c r="H64" s="41"/>
      <c r="I64" s="41">
        <v>2.83</v>
      </c>
      <c r="J64" s="41"/>
      <c r="K64" s="41">
        <v>0.01</v>
      </c>
      <c r="L64" s="41">
        <v>14.05</v>
      </c>
      <c r="M64" s="41">
        <v>4.4</v>
      </c>
      <c r="N64" s="41">
        <v>2.4</v>
      </c>
      <c r="O64" s="41">
        <v>0.34</v>
      </c>
    </row>
    <row r="65" spans="1:17" ht="36.75">
      <c r="A65" s="4" t="s">
        <v>38</v>
      </c>
      <c r="B65" s="16" t="s">
        <v>31</v>
      </c>
      <c r="C65" s="1">
        <v>20</v>
      </c>
      <c r="D65" s="41">
        <v>1.5199999999999998</v>
      </c>
      <c r="E65" s="41">
        <v>0.15999999999999998</v>
      </c>
      <c r="F65" s="41">
        <v>9.839999999999998</v>
      </c>
      <c r="G65" s="41">
        <v>47</v>
      </c>
      <c r="H65" s="41">
        <v>0.022000000000000002</v>
      </c>
      <c r="I65" s="41">
        <v>0</v>
      </c>
      <c r="J65" s="41">
        <v>0</v>
      </c>
      <c r="K65" s="41">
        <v>0.22</v>
      </c>
      <c r="L65" s="41">
        <v>4</v>
      </c>
      <c r="M65" s="41">
        <v>13</v>
      </c>
      <c r="N65" s="41">
        <v>2.7999999999999994</v>
      </c>
      <c r="O65" s="41">
        <v>0.22</v>
      </c>
      <c r="P65">
        <v>0</v>
      </c>
      <c r="Q65" s="70">
        <v>0</v>
      </c>
    </row>
    <row r="66" spans="1:17" ht="15.75">
      <c r="A66" s="21"/>
      <c r="B66" s="19" t="s">
        <v>15</v>
      </c>
      <c r="C66" s="20">
        <v>585</v>
      </c>
      <c r="D66" s="26">
        <f>SUM(D60:D65)</f>
        <v>20.189999999999998</v>
      </c>
      <c r="E66" s="26">
        <f aca="true" t="shared" si="1" ref="E66:O66">SUM(E60:E65)</f>
        <v>20.67</v>
      </c>
      <c r="F66" s="26">
        <f t="shared" si="1"/>
        <v>79.62</v>
      </c>
      <c r="G66" s="26">
        <f t="shared" si="1"/>
        <v>594.3333333333334</v>
      </c>
      <c r="H66" s="26">
        <f t="shared" si="1"/>
        <v>0.30533333333333335</v>
      </c>
      <c r="I66" s="26">
        <f t="shared" si="1"/>
        <v>63.82</v>
      </c>
      <c r="J66" s="26">
        <f t="shared" si="1"/>
        <v>41</v>
      </c>
      <c r="K66" s="26">
        <f t="shared" si="1"/>
        <v>3.5300000000000002</v>
      </c>
      <c r="L66" s="26">
        <f t="shared" si="1"/>
        <v>199.05</v>
      </c>
      <c r="M66" s="26">
        <f t="shared" si="1"/>
        <v>463.4</v>
      </c>
      <c r="N66" s="26">
        <f t="shared" si="1"/>
        <v>186.25000000000003</v>
      </c>
      <c r="O66" s="26">
        <f t="shared" si="1"/>
        <v>8.71</v>
      </c>
      <c r="P66" s="26">
        <f>SUM(P60:P65)</f>
        <v>0</v>
      </c>
      <c r="Q66" s="26">
        <f>SUM(Q60:Q65)</f>
        <v>0</v>
      </c>
    </row>
    <row r="67" spans="1:15" ht="15.75">
      <c r="A67" s="139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</row>
    <row r="68" spans="1:15" ht="1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85" spans="1:17" ht="15.7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8"/>
      <c r="Q85" s="71"/>
    </row>
    <row r="86" spans="1:15" ht="15.75">
      <c r="A86" s="93"/>
      <c r="B86" s="195" t="s">
        <v>17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</row>
    <row r="87" spans="1:15" ht="36">
      <c r="A87" s="94" t="s">
        <v>165</v>
      </c>
      <c r="B87" s="146" t="s">
        <v>166</v>
      </c>
      <c r="C87" s="147">
        <v>60</v>
      </c>
      <c r="D87" s="152">
        <v>0.6546</v>
      </c>
      <c r="E87" s="152">
        <v>4.18</v>
      </c>
      <c r="F87" s="152">
        <v>6.723</v>
      </c>
      <c r="G87" s="152">
        <v>62.339999999999996</v>
      </c>
      <c r="H87" s="152">
        <v>0.012</v>
      </c>
      <c r="I87" s="152">
        <v>3.8640000000000003</v>
      </c>
      <c r="J87" s="152">
        <v>0</v>
      </c>
      <c r="K87" s="152">
        <v>6.359999999999999</v>
      </c>
      <c r="L87" s="152">
        <v>17.5608</v>
      </c>
      <c r="M87" s="152">
        <v>19.084799999999998</v>
      </c>
      <c r="N87" s="152">
        <v>10.0992</v>
      </c>
      <c r="O87" s="152">
        <v>0.888</v>
      </c>
    </row>
    <row r="88" spans="1:15" ht="36">
      <c r="A88" s="94" t="s">
        <v>118</v>
      </c>
      <c r="B88" s="16" t="s">
        <v>114</v>
      </c>
      <c r="C88" s="18" t="s">
        <v>115</v>
      </c>
      <c r="D88" s="39">
        <v>12.0024</v>
      </c>
      <c r="E88" s="39">
        <v>10.0406</v>
      </c>
      <c r="F88" s="39">
        <v>8.6036</v>
      </c>
      <c r="G88" s="39">
        <v>195.1</v>
      </c>
      <c r="H88" s="39">
        <v>0.10400000000000001</v>
      </c>
      <c r="I88" s="39">
        <v>3.035</v>
      </c>
      <c r="J88" s="39">
        <v>64.92</v>
      </c>
      <c r="K88" s="39">
        <v>1.702</v>
      </c>
      <c r="L88" s="39">
        <v>47.546</v>
      </c>
      <c r="M88" s="39">
        <v>162.008</v>
      </c>
      <c r="N88" s="39">
        <v>24.734</v>
      </c>
      <c r="O88" s="39">
        <v>1.6456</v>
      </c>
    </row>
    <row r="89" spans="1:15" ht="36.75">
      <c r="A89" s="4" t="s">
        <v>74</v>
      </c>
      <c r="B89" s="16" t="s">
        <v>69</v>
      </c>
      <c r="C89" s="18" t="s">
        <v>18</v>
      </c>
      <c r="D89" s="39">
        <v>3.74</v>
      </c>
      <c r="E89" s="39">
        <v>4.15</v>
      </c>
      <c r="F89" s="39">
        <v>39.23</v>
      </c>
      <c r="G89" s="39">
        <v>209</v>
      </c>
      <c r="H89" s="39">
        <v>0.0255</v>
      </c>
      <c r="I89" s="39">
        <v>0</v>
      </c>
      <c r="J89" s="39">
        <v>20</v>
      </c>
      <c r="K89" s="39">
        <v>0.33</v>
      </c>
      <c r="L89" s="39">
        <v>2.57</v>
      </c>
      <c r="M89" s="39">
        <v>62.45</v>
      </c>
      <c r="N89" s="39">
        <v>16.335</v>
      </c>
      <c r="O89" s="39">
        <v>0.54</v>
      </c>
    </row>
    <row r="90" spans="1:15" ht="36.75">
      <c r="A90" s="4" t="s">
        <v>40</v>
      </c>
      <c r="B90" s="16" t="s">
        <v>127</v>
      </c>
      <c r="C90" s="2" t="s">
        <v>172</v>
      </c>
      <c r="D90" s="41">
        <v>0.09</v>
      </c>
      <c r="E90" s="41">
        <v>0.02</v>
      </c>
      <c r="F90" s="41">
        <v>10.72</v>
      </c>
      <c r="G90" s="41">
        <v>43.34</v>
      </c>
      <c r="H90" s="41"/>
      <c r="I90" s="41">
        <v>0.03</v>
      </c>
      <c r="J90" s="41"/>
      <c r="K90" s="41"/>
      <c r="L90" s="41">
        <v>11.25</v>
      </c>
      <c r="M90" s="41">
        <v>2.95</v>
      </c>
      <c r="N90" s="41">
        <v>1.7</v>
      </c>
      <c r="O90" s="41">
        <v>0.29</v>
      </c>
    </row>
    <row r="91" spans="1:17" ht="36">
      <c r="A91" s="51" t="s">
        <v>38</v>
      </c>
      <c r="B91" s="16" t="s">
        <v>31</v>
      </c>
      <c r="C91" s="1">
        <v>20</v>
      </c>
      <c r="D91" s="10">
        <v>1.5199999999999998</v>
      </c>
      <c r="E91" s="10">
        <v>0.15999999999999998</v>
      </c>
      <c r="F91" s="10">
        <v>9.839999999999998</v>
      </c>
      <c r="G91" s="12">
        <v>47</v>
      </c>
      <c r="H91" s="10">
        <v>0.022000000000000002</v>
      </c>
      <c r="I91" s="11">
        <v>0</v>
      </c>
      <c r="J91" s="11">
        <v>0</v>
      </c>
      <c r="K91" s="10">
        <v>0.22</v>
      </c>
      <c r="L91" s="10">
        <v>4</v>
      </c>
      <c r="M91" s="10">
        <v>13</v>
      </c>
      <c r="N91" s="10">
        <v>2.7999999999999994</v>
      </c>
      <c r="O91" s="10">
        <v>0.22</v>
      </c>
      <c r="P91">
        <v>0</v>
      </c>
      <c r="Q91" s="70">
        <v>0</v>
      </c>
    </row>
    <row r="92" spans="1:15" ht="36">
      <c r="A92" s="51" t="s">
        <v>37</v>
      </c>
      <c r="B92" s="16" t="s">
        <v>32</v>
      </c>
      <c r="C92" s="17">
        <v>20</v>
      </c>
      <c r="D92" s="39">
        <v>1.32</v>
      </c>
      <c r="E92" s="39">
        <v>0.24</v>
      </c>
      <c r="F92" s="39">
        <v>7.920000000000001</v>
      </c>
      <c r="G92" s="39">
        <v>39.6</v>
      </c>
      <c r="H92" s="39">
        <v>0.034</v>
      </c>
      <c r="I92" s="39">
        <v>0</v>
      </c>
      <c r="J92" s="39">
        <v>0</v>
      </c>
      <c r="K92" s="39">
        <v>0.27999999999999997</v>
      </c>
      <c r="L92" s="39">
        <v>5.800000000000001</v>
      </c>
      <c r="M92" s="39">
        <v>30</v>
      </c>
      <c r="N92" s="39">
        <v>9.4</v>
      </c>
      <c r="O92" s="39">
        <v>0.78</v>
      </c>
    </row>
    <row r="93" spans="1:17" ht="15.75">
      <c r="A93" s="21"/>
      <c r="B93" s="19" t="s">
        <v>15</v>
      </c>
      <c r="C93" s="20">
        <v>563.5</v>
      </c>
      <c r="D93" s="26">
        <f>SUM(D87:D92)</f>
        <v>19.326999999999998</v>
      </c>
      <c r="E93" s="26">
        <f aca="true" t="shared" si="2" ref="E93:O93">SUM(E87:E92)</f>
        <v>18.790599999999998</v>
      </c>
      <c r="F93" s="26">
        <f t="shared" si="2"/>
        <v>83.0366</v>
      </c>
      <c r="G93" s="26">
        <f t="shared" si="2"/>
        <v>596.38</v>
      </c>
      <c r="H93" s="26">
        <f t="shared" si="2"/>
        <v>0.1975</v>
      </c>
      <c r="I93" s="26">
        <f t="shared" si="2"/>
        <v>6.929000000000001</v>
      </c>
      <c r="J93" s="26">
        <f t="shared" si="2"/>
        <v>84.92</v>
      </c>
      <c r="K93" s="26">
        <f t="shared" si="2"/>
        <v>8.892</v>
      </c>
      <c r="L93" s="26">
        <f t="shared" si="2"/>
        <v>88.72679999999998</v>
      </c>
      <c r="M93" s="26">
        <f t="shared" si="2"/>
        <v>289.4928</v>
      </c>
      <c r="N93" s="26">
        <f t="shared" si="2"/>
        <v>65.0682</v>
      </c>
      <c r="O93" s="26">
        <f t="shared" si="2"/>
        <v>4.3636</v>
      </c>
      <c r="P93" s="132">
        <v>0.25</v>
      </c>
      <c r="Q93" s="71">
        <v>0.25</v>
      </c>
    </row>
    <row r="94" spans="1:15" ht="15.75" customHeight="1">
      <c r="A94" s="200"/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2"/>
    </row>
    <row r="95" spans="1:15" ht="15.75">
      <c r="A95" s="93"/>
      <c r="B95" s="45" t="s">
        <v>19</v>
      </c>
      <c r="C95" s="203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5"/>
    </row>
    <row r="96" spans="1:15" ht="36.75">
      <c r="A96" s="4" t="s">
        <v>105</v>
      </c>
      <c r="B96" s="28" t="s">
        <v>106</v>
      </c>
      <c r="C96" s="3" t="s">
        <v>24</v>
      </c>
      <c r="D96" s="41">
        <v>9.15</v>
      </c>
      <c r="E96" s="43">
        <v>5.62</v>
      </c>
      <c r="F96" s="43">
        <v>7.8</v>
      </c>
      <c r="G96" s="41">
        <v>105</v>
      </c>
      <c r="H96" s="41">
        <v>0.05</v>
      </c>
      <c r="I96" s="43">
        <v>3.73</v>
      </c>
      <c r="J96" s="43">
        <v>5.82</v>
      </c>
      <c r="K96" s="43">
        <v>2.52</v>
      </c>
      <c r="L96" s="41">
        <v>39.07</v>
      </c>
      <c r="M96" s="41">
        <v>162.19</v>
      </c>
      <c r="N96" s="41">
        <v>48.53</v>
      </c>
      <c r="O96" s="41">
        <v>0.85</v>
      </c>
    </row>
    <row r="97" spans="1:15" ht="36.75">
      <c r="A97" s="4" t="s">
        <v>43</v>
      </c>
      <c r="B97" s="16" t="s">
        <v>42</v>
      </c>
      <c r="C97" s="2" t="s">
        <v>18</v>
      </c>
      <c r="D97" s="41">
        <v>3.1</v>
      </c>
      <c r="E97" s="43">
        <v>8.4315</v>
      </c>
      <c r="F97" s="43">
        <v>20.508999999999997</v>
      </c>
      <c r="G97" s="43">
        <v>170.25</v>
      </c>
      <c r="H97" s="41">
        <v>0.1395</v>
      </c>
      <c r="I97" s="41">
        <v>18.1605</v>
      </c>
      <c r="J97" s="41">
        <v>20</v>
      </c>
      <c r="K97" s="41">
        <v>0.23149999999999998</v>
      </c>
      <c r="L97" s="41">
        <v>38.175000000000004</v>
      </c>
      <c r="M97" s="41">
        <v>88.09499999999998</v>
      </c>
      <c r="N97" s="41">
        <v>27.75</v>
      </c>
      <c r="O97" s="41">
        <v>1.0195</v>
      </c>
    </row>
    <row r="98" spans="1:15" ht="36.75">
      <c r="A98" s="4" t="s">
        <v>178</v>
      </c>
      <c r="B98" s="7" t="s">
        <v>177</v>
      </c>
      <c r="C98" s="2">
        <v>75</v>
      </c>
      <c r="D98" s="41">
        <v>0.92</v>
      </c>
      <c r="E98" s="43">
        <v>1.98</v>
      </c>
      <c r="F98" s="43">
        <v>5.9174999999999995</v>
      </c>
      <c r="G98" s="43">
        <v>57.75</v>
      </c>
      <c r="H98" s="41">
        <v>0.0225</v>
      </c>
      <c r="I98" s="41">
        <v>12.809999999999999</v>
      </c>
      <c r="J98" s="41">
        <v>0</v>
      </c>
      <c r="K98" s="41">
        <v>1.4625</v>
      </c>
      <c r="L98" s="41">
        <v>44.0625</v>
      </c>
      <c r="M98" s="41">
        <v>30.5175</v>
      </c>
      <c r="N98" s="41">
        <v>15.637500000000001</v>
      </c>
      <c r="O98" s="41">
        <v>0.6224999999999999</v>
      </c>
    </row>
    <row r="99" spans="1:15" ht="36">
      <c r="A99" s="51" t="s">
        <v>46</v>
      </c>
      <c r="B99" s="7" t="s">
        <v>33</v>
      </c>
      <c r="C99" s="2">
        <v>200</v>
      </c>
      <c r="D99" s="41">
        <v>0.16000000000000003</v>
      </c>
      <c r="E99" s="41">
        <v>0.16000000000000003</v>
      </c>
      <c r="F99" s="41">
        <v>13.91</v>
      </c>
      <c r="G99" s="41">
        <v>58.74</v>
      </c>
      <c r="H99" s="41">
        <v>0.012</v>
      </c>
      <c r="I99" s="41">
        <v>0.9</v>
      </c>
      <c r="J99" s="41">
        <v>0</v>
      </c>
      <c r="K99" s="41">
        <v>0.08000000000000002</v>
      </c>
      <c r="L99" s="41">
        <v>14.180000000000001</v>
      </c>
      <c r="M99" s="41">
        <v>4.4</v>
      </c>
      <c r="N99" s="41">
        <v>5.140000000000001</v>
      </c>
      <c r="O99" s="41">
        <v>0.952</v>
      </c>
    </row>
    <row r="100" spans="1:15" ht="36">
      <c r="A100" s="51" t="s">
        <v>38</v>
      </c>
      <c r="B100" s="16" t="s">
        <v>31</v>
      </c>
      <c r="C100" s="1">
        <v>20</v>
      </c>
      <c r="D100" s="10">
        <v>1.5199999999999998</v>
      </c>
      <c r="E100" s="10">
        <v>0.15999999999999998</v>
      </c>
      <c r="F100" s="10">
        <v>9.839999999999998</v>
      </c>
      <c r="G100" s="12">
        <v>47</v>
      </c>
      <c r="H100" s="10">
        <v>0.022000000000000002</v>
      </c>
      <c r="I100" s="11">
        <v>0</v>
      </c>
      <c r="J100" s="11">
        <v>0</v>
      </c>
      <c r="K100" s="10">
        <v>0.22</v>
      </c>
      <c r="L100" s="10">
        <v>4</v>
      </c>
      <c r="M100" s="10">
        <v>13</v>
      </c>
      <c r="N100" s="10">
        <v>2.7999999999999994</v>
      </c>
      <c r="O100" s="10">
        <v>0.22</v>
      </c>
    </row>
    <row r="101" spans="1:15" ht="36">
      <c r="A101" s="51" t="s">
        <v>37</v>
      </c>
      <c r="B101" s="16" t="s">
        <v>32</v>
      </c>
      <c r="C101" s="1">
        <v>20</v>
      </c>
      <c r="D101" s="41">
        <v>1.32</v>
      </c>
      <c r="E101" s="41">
        <v>0.24</v>
      </c>
      <c r="F101" s="41">
        <v>7.920000000000001</v>
      </c>
      <c r="G101" s="41">
        <v>39.6</v>
      </c>
      <c r="H101" s="41">
        <v>0.034</v>
      </c>
      <c r="I101" s="41">
        <v>0</v>
      </c>
      <c r="J101" s="41">
        <v>0</v>
      </c>
      <c r="K101" s="41">
        <v>0.27999999999999997</v>
      </c>
      <c r="L101" s="41">
        <v>5.800000000000001</v>
      </c>
      <c r="M101" s="41">
        <v>30</v>
      </c>
      <c r="N101" s="41">
        <v>9.4</v>
      </c>
      <c r="O101" s="41">
        <v>0.78</v>
      </c>
    </row>
    <row r="102" spans="1:17" ht="15.75">
      <c r="A102" s="21"/>
      <c r="B102" s="19" t="s">
        <v>15</v>
      </c>
      <c r="C102" s="20">
        <v>570</v>
      </c>
      <c r="D102" s="26">
        <f>SUM(D96:D101)</f>
        <v>16.169999999999998</v>
      </c>
      <c r="E102" s="26">
        <f aca="true" t="shared" si="3" ref="E102:Q102">SUM(E96:E101)</f>
        <v>16.5915</v>
      </c>
      <c r="F102" s="26">
        <f t="shared" si="3"/>
        <v>65.89649999999999</v>
      </c>
      <c r="G102" s="26">
        <f t="shared" si="3"/>
        <v>478.34000000000003</v>
      </c>
      <c r="H102" s="26">
        <f t="shared" si="3"/>
        <v>0.28</v>
      </c>
      <c r="I102" s="26">
        <f t="shared" si="3"/>
        <v>35.6005</v>
      </c>
      <c r="J102" s="26">
        <f t="shared" si="3"/>
        <v>25.82</v>
      </c>
      <c r="K102" s="26">
        <f t="shared" si="3"/>
        <v>4.7940000000000005</v>
      </c>
      <c r="L102" s="26">
        <f t="shared" si="3"/>
        <v>145.28750000000002</v>
      </c>
      <c r="M102" s="26">
        <f t="shared" si="3"/>
        <v>328.20249999999993</v>
      </c>
      <c r="N102" s="26">
        <f t="shared" si="3"/>
        <v>109.25750000000001</v>
      </c>
      <c r="O102" s="26">
        <f t="shared" si="3"/>
        <v>4.444</v>
      </c>
      <c r="P102" s="26">
        <f t="shared" si="3"/>
        <v>0</v>
      </c>
      <c r="Q102" s="26">
        <f t="shared" si="3"/>
        <v>0</v>
      </c>
    </row>
    <row r="103" spans="1:15" ht="15.75" customHeight="1">
      <c r="A103" s="200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2"/>
    </row>
    <row r="104" spans="1:15" ht="15.75" customHeight="1">
      <c r="A104" s="93"/>
      <c r="B104" s="195" t="s">
        <v>20</v>
      </c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</row>
    <row r="105" spans="1:15" ht="41.25" customHeight="1">
      <c r="A105" s="4" t="s">
        <v>65</v>
      </c>
      <c r="B105" s="16" t="s">
        <v>48</v>
      </c>
      <c r="C105" s="17">
        <v>15</v>
      </c>
      <c r="D105" s="39">
        <v>3.945</v>
      </c>
      <c r="E105" s="39">
        <v>3.99</v>
      </c>
      <c r="F105" s="39">
        <v>0</v>
      </c>
      <c r="G105" s="39">
        <v>51.5</v>
      </c>
      <c r="H105" s="39">
        <v>0.005</v>
      </c>
      <c r="I105" s="39">
        <v>0.10499999999999998</v>
      </c>
      <c r="J105" s="39">
        <v>31.5</v>
      </c>
      <c r="K105" s="39">
        <v>0.06</v>
      </c>
      <c r="L105" s="39">
        <v>150</v>
      </c>
      <c r="M105" s="39">
        <v>90</v>
      </c>
      <c r="N105" s="39">
        <v>8.25</v>
      </c>
      <c r="O105" s="39">
        <v>0.10499999999999998</v>
      </c>
    </row>
    <row r="106" spans="1:15" ht="41.25" customHeight="1">
      <c r="A106" s="4" t="s">
        <v>63</v>
      </c>
      <c r="B106" s="7" t="s">
        <v>62</v>
      </c>
      <c r="C106" s="1">
        <v>90</v>
      </c>
      <c r="D106" s="41">
        <v>11.85</v>
      </c>
      <c r="E106" s="41">
        <v>8.06</v>
      </c>
      <c r="F106" s="41">
        <v>18.526</v>
      </c>
      <c r="G106" s="41">
        <v>198</v>
      </c>
      <c r="H106" s="41">
        <v>0.18000000000000002</v>
      </c>
      <c r="I106" s="41">
        <v>0.81</v>
      </c>
      <c r="J106" s="41">
        <v>12.419999999999998</v>
      </c>
      <c r="K106" s="41">
        <v>61.47000000000001</v>
      </c>
      <c r="L106" s="41">
        <v>51.642</v>
      </c>
      <c r="M106" s="41">
        <v>69.3</v>
      </c>
      <c r="N106" s="41">
        <v>19.98</v>
      </c>
      <c r="O106" s="41">
        <v>3.24</v>
      </c>
    </row>
    <row r="107" spans="1:15" ht="37.5" customHeight="1">
      <c r="A107" s="4" t="s">
        <v>175</v>
      </c>
      <c r="B107" s="7" t="s">
        <v>176</v>
      </c>
      <c r="C107" s="2" t="s">
        <v>22</v>
      </c>
      <c r="D107" s="41">
        <v>2</v>
      </c>
      <c r="E107" s="41">
        <v>7.46</v>
      </c>
      <c r="F107" s="41">
        <v>36.076</v>
      </c>
      <c r="G107" s="41">
        <v>207.6</v>
      </c>
      <c r="H107" s="41">
        <v>0.09000000000000001</v>
      </c>
      <c r="I107" s="41">
        <v>0.864</v>
      </c>
      <c r="J107" s="41">
        <v>33.32</v>
      </c>
      <c r="K107" s="41">
        <v>0.122</v>
      </c>
      <c r="L107" s="41">
        <v>119.082</v>
      </c>
      <c r="M107" s="41">
        <v>139.848</v>
      </c>
      <c r="N107" s="41">
        <v>33.498</v>
      </c>
      <c r="O107" s="41">
        <v>0.7210000000000001</v>
      </c>
    </row>
    <row r="108" spans="1:15" ht="40.5" customHeight="1">
      <c r="A108" s="4" t="s">
        <v>45</v>
      </c>
      <c r="B108" s="16" t="s">
        <v>35</v>
      </c>
      <c r="C108" s="1" t="s">
        <v>68</v>
      </c>
      <c r="D108" s="41">
        <v>0.13</v>
      </c>
      <c r="E108" s="41">
        <v>0.02</v>
      </c>
      <c r="F108" s="41">
        <v>10.2</v>
      </c>
      <c r="G108" s="41">
        <v>42</v>
      </c>
      <c r="H108" s="41"/>
      <c r="I108" s="41">
        <v>2.83</v>
      </c>
      <c r="J108" s="41"/>
      <c r="K108" s="41">
        <v>0.01</v>
      </c>
      <c r="L108" s="41">
        <v>14.05</v>
      </c>
      <c r="M108" s="41">
        <v>4.4</v>
      </c>
      <c r="N108" s="41">
        <v>2.4</v>
      </c>
      <c r="O108" s="41">
        <v>0.34</v>
      </c>
    </row>
    <row r="109" spans="1:17" ht="41.25" customHeight="1">
      <c r="A109" s="4" t="s">
        <v>38</v>
      </c>
      <c r="B109" s="28" t="s">
        <v>31</v>
      </c>
      <c r="C109" s="18">
        <v>30</v>
      </c>
      <c r="D109" s="39">
        <v>2.28</v>
      </c>
      <c r="E109" s="39">
        <v>0.23999999999999994</v>
      </c>
      <c r="F109" s="39">
        <v>14.759999999999996</v>
      </c>
      <c r="G109" s="39">
        <v>70.5</v>
      </c>
      <c r="H109" s="39">
        <v>0.033</v>
      </c>
      <c r="I109" s="39">
        <v>0</v>
      </c>
      <c r="J109" s="39">
        <v>0</v>
      </c>
      <c r="K109" s="39">
        <v>0.33</v>
      </c>
      <c r="L109" s="39">
        <v>6</v>
      </c>
      <c r="M109" s="39">
        <v>19.5</v>
      </c>
      <c r="N109" s="39">
        <v>4.199999999999999</v>
      </c>
      <c r="O109" s="39">
        <v>0.33</v>
      </c>
      <c r="P109">
        <v>0</v>
      </c>
      <c r="Q109" s="70">
        <v>0</v>
      </c>
    </row>
    <row r="110" spans="1:17" ht="15.75" customHeight="1">
      <c r="A110" s="21"/>
      <c r="B110" s="19" t="s">
        <v>15</v>
      </c>
      <c r="C110" s="20">
        <v>520</v>
      </c>
      <c r="D110" s="26">
        <f>SUM(D105:D109)</f>
        <v>20.205000000000002</v>
      </c>
      <c r="E110" s="26">
        <f aca="true" t="shared" si="4" ref="E110:Q110">SUM(E105:E109)</f>
        <v>19.77</v>
      </c>
      <c r="F110" s="26">
        <f t="shared" si="4"/>
        <v>79.562</v>
      </c>
      <c r="G110" s="26">
        <f t="shared" si="4"/>
        <v>569.6</v>
      </c>
      <c r="H110" s="26">
        <f t="shared" si="4"/>
        <v>0.30800000000000005</v>
      </c>
      <c r="I110" s="26">
        <f t="shared" si="4"/>
        <v>4.609</v>
      </c>
      <c r="J110" s="26">
        <f t="shared" si="4"/>
        <v>77.24000000000001</v>
      </c>
      <c r="K110" s="26">
        <f t="shared" si="4"/>
        <v>61.99200000000001</v>
      </c>
      <c r="L110" s="26">
        <f t="shared" si="4"/>
        <v>340.774</v>
      </c>
      <c r="M110" s="26">
        <f t="shared" si="4"/>
        <v>323.048</v>
      </c>
      <c r="N110" s="26">
        <f t="shared" si="4"/>
        <v>68.328</v>
      </c>
      <c r="O110" s="26">
        <f t="shared" si="4"/>
        <v>4.736000000000001</v>
      </c>
      <c r="P110" s="26">
        <f t="shared" si="4"/>
        <v>0</v>
      </c>
      <c r="Q110" s="26">
        <f t="shared" si="4"/>
        <v>0</v>
      </c>
    </row>
    <row r="111" spans="1:17" ht="15.75" customHeight="1">
      <c r="A111" s="31"/>
      <c r="B111" s="32"/>
      <c r="C111" s="33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1:17" ht="15.75" customHeight="1">
      <c r="A112" s="31"/>
      <c r="B112" s="32"/>
      <c r="C112" s="33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</row>
    <row r="113" spans="1:15" ht="15.75" customHeight="1">
      <c r="A113" s="237"/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</row>
    <row r="114" spans="1:15" ht="15.75">
      <c r="A114" s="93"/>
      <c r="B114" s="195" t="s">
        <v>21</v>
      </c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</row>
    <row r="115" spans="1:15" ht="36.75">
      <c r="A115" s="4" t="s">
        <v>36</v>
      </c>
      <c r="B115" s="16" t="s">
        <v>34</v>
      </c>
      <c r="C115" s="17">
        <v>100</v>
      </c>
      <c r="D115" s="39">
        <v>0.4</v>
      </c>
      <c r="E115" s="39">
        <v>0.4</v>
      </c>
      <c r="F115" s="39">
        <v>9.8</v>
      </c>
      <c r="G115" s="39">
        <v>47</v>
      </c>
      <c r="H115" s="39">
        <v>0.03</v>
      </c>
      <c r="I115" s="39">
        <v>10</v>
      </c>
      <c r="J115" s="39"/>
      <c r="K115" s="39">
        <v>0.2</v>
      </c>
      <c r="L115" s="39">
        <v>16</v>
      </c>
      <c r="M115" s="39">
        <v>11</v>
      </c>
      <c r="N115" s="39">
        <v>9</v>
      </c>
      <c r="O115" s="39">
        <v>2.2</v>
      </c>
    </row>
    <row r="116" spans="1:15" ht="36.75">
      <c r="A116" s="4" t="s">
        <v>59</v>
      </c>
      <c r="B116" s="7" t="s">
        <v>116</v>
      </c>
      <c r="C116" s="3" t="s">
        <v>47</v>
      </c>
      <c r="D116" s="41">
        <v>10.184</v>
      </c>
      <c r="E116" s="41">
        <v>13.751999999999999</v>
      </c>
      <c r="F116" s="41">
        <v>11.772</v>
      </c>
      <c r="G116" s="41">
        <v>183.4</v>
      </c>
      <c r="H116" s="41">
        <v>0.054</v>
      </c>
      <c r="I116" s="41">
        <v>0</v>
      </c>
      <c r="J116" s="41">
        <v>0</v>
      </c>
      <c r="K116" s="41">
        <v>3.114</v>
      </c>
      <c r="L116" s="41">
        <v>9.378</v>
      </c>
      <c r="M116" s="41">
        <v>150.084</v>
      </c>
      <c r="N116" s="41">
        <v>27.540000000000003</v>
      </c>
      <c r="O116" s="41">
        <v>2.4120000000000004</v>
      </c>
    </row>
    <row r="117" spans="1:15" ht="36.75">
      <c r="A117" s="4" t="s">
        <v>120</v>
      </c>
      <c r="B117" s="7" t="s">
        <v>119</v>
      </c>
      <c r="C117" s="3" t="s">
        <v>18</v>
      </c>
      <c r="D117" s="41">
        <v>5.615</v>
      </c>
      <c r="E117" s="41">
        <v>5.040000000000001</v>
      </c>
      <c r="F117" s="41">
        <v>34.99</v>
      </c>
      <c r="G117" s="41">
        <v>208.5</v>
      </c>
      <c r="H117" s="41">
        <v>0.495</v>
      </c>
      <c r="I117" s="41">
        <v>0</v>
      </c>
      <c r="J117" s="41">
        <v>20</v>
      </c>
      <c r="K117" s="41">
        <v>0.49999999999999994</v>
      </c>
      <c r="L117" s="41">
        <v>94.11</v>
      </c>
      <c r="M117" s="41">
        <v>212.32500000000002</v>
      </c>
      <c r="N117" s="41">
        <v>61.69500000000001</v>
      </c>
      <c r="O117" s="41">
        <v>4.6899999999999995</v>
      </c>
    </row>
    <row r="118" spans="1:15" ht="36.75">
      <c r="A118" s="193" t="s">
        <v>40</v>
      </c>
      <c r="B118" s="192" t="s">
        <v>29</v>
      </c>
      <c r="C118" s="191" t="s">
        <v>67</v>
      </c>
      <c r="D118" s="191">
        <v>0.07</v>
      </c>
      <c r="E118" s="191">
        <v>0.02</v>
      </c>
      <c r="F118" s="191">
        <v>10</v>
      </c>
      <c r="G118" s="191">
        <v>40</v>
      </c>
      <c r="H118" s="191"/>
      <c r="I118" s="191">
        <v>0.03</v>
      </c>
      <c r="J118" s="191"/>
      <c r="K118" s="191"/>
      <c r="L118" s="191">
        <v>10.95</v>
      </c>
      <c r="M118" s="191">
        <v>2.8</v>
      </c>
      <c r="N118" s="191">
        <v>1.4</v>
      </c>
      <c r="O118" s="191">
        <v>0.26</v>
      </c>
    </row>
    <row r="119" spans="1:15" ht="36">
      <c r="A119" s="51" t="s">
        <v>38</v>
      </c>
      <c r="B119" s="16" t="s">
        <v>31</v>
      </c>
      <c r="C119" s="1">
        <v>20</v>
      </c>
      <c r="D119" s="10">
        <v>1.5199999999999998</v>
      </c>
      <c r="E119" s="10">
        <v>0.15999999999999998</v>
      </c>
      <c r="F119" s="10">
        <v>9.839999999999998</v>
      </c>
      <c r="G119" s="12">
        <v>47</v>
      </c>
      <c r="H119" s="10">
        <v>0.022000000000000002</v>
      </c>
      <c r="I119" s="11">
        <v>0</v>
      </c>
      <c r="J119" s="11">
        <v>0</v>
      </c>
      <c r="K119" s="10">
        <v>0.22</v>
      </c>
      <c r="L119" s="10">
        <v>4</v>
      </c>
      <c r="M119" s="10">
        <v>13</v>
      </c>
      <c r="N119" s="10">
        <v>2.7999999999999994</v>
      </c>
      <c r="O119" s="10">
        <v>0.22</v>
      </c>
    </row>
    <row r="120" spans="1:15" ht="36">
      <c r="A120" s="51" t="s">
        <v>37</v>
      </c>
      <c r="B120" s="16" t="s">
        <v>32</v>
      </c>
      <c r="C120" s="1">
        <v>20</v>
      </c>
      <c r="D120" s="10">
        <v>1.32</v>
      </c>
      <c r="E120" s="41">
        <v>0.24</v>
      </c>
      <c r="F120" s="10">
        <v>7.920000000000001</v>
      </c>
      <c r="G120" s="12">
        <v>39.6</v>
      </c>
      <c r="H120" s="10">
        <v>0.034</v>
      </c>
      <c r="I120" s="11">
        <v>0</v>
      </c>
      <c r="J120" s="11">
        <v>0</v>
      </c>
      <c r="K120" s="10">
        <v>0.27999999999999997</v>
      </c>
      <c r="L120" s="10">
        <v>5.800000000000001</v>
      </c>
      <c r="M120" s="10">
        <v>30</v>
      </c>
      <c r="N120" s="10">
        <v>9.4</v>
      </c>
      <c r="O120" s="10">
        <v>0.78</v>
      </c>
    </row>
    <row r="121" spans="1:17" ht="15.75">
      <c r="A121" s="6"/>
      <c r="B121" s="8" t="s">
        <v>15</v>
      </c>
      <c r="C121" s="97">
        <v>585</v>
      </c>
      <c r="D121" s="96">
        <f>SUM(D115:D120)</f>
        <v>19.108999999999998</v>
      </c>
      <c r="E121" s="96">
        <f aca="true" t="shared" si="5" ref="E121:Q121">SUM(E115:E120)</f>
        <v>19.612</v>
      </c>
      <c r="F121" s="96">
        <f t="shared" si="5"/>
        <v>84.32200000000002</v>
      </c>
      <c r="G121" s="96">
        <f t="shared" si="5"/>
        <v>565.5</v>
      </c>
      <c r="H121" s="96">
        <f t="shared" si="5"/>
        <v>0.635</v>
      </c>
      <c r="I121" s="96">
        <f t="shared" si="5"/>
        <v>10.03</v>
      </c>
      <c r="J121" s="96">
        <f t="shared" si="5"/>
        <v>20</v>
      </c>
      <c r="K121" s="96">
        <f t="shared" si="5"/>
        <v>4.314</v>
      </c>
      <c r="L121" s="96">
        <f t="shared" si="5"/>
        <v>140.238</v>
      </c>
      <c r="M121" s="96">
        <f t="shared" si="5"/>
        <v>419.209</v>
      </c>
      <c r="N121" s="96">
        <f t="shared" si="5"/>
        <v>111.83500000000002</v>
      </c>
      <c r="O121" s="96">
        <f t="shared" si="5"/>
        <v>10.562</v>
      </c>
      <c r="P121" s="96">
        <f t="shared" si="5"/>
        <v>0</v>
      </c>
      <c r="Q121" s="96">
        <f t="shared" si="5"/>
        <v>0</v>
      </c>
    </row>
    <row r="122" spans="1:17" ht="15.75">
      <c r="A122" s="6"/>
      <c r="B122" s="8" t="s">
        <v>189</v>
      </c>
      <c r="C122" s="97">
        <f>C57+C66+C93+C102+C110+C121</f>
        <v>3328.5</v>
      </c>
      <c r="D122" s="236">
        <f aca="true" t="shared" si="6" ref="D122:Q122">D57+D66+D93+D102+D110+D121</f>
        <v>113.31299999999999</v>
      </c>
      <c r="E122" s="236">
        <f t="shared" si="6"/>
        <v>114.55409999999999</v>
      </c>
      <c r="F122" s="236">
        <f t="shared" si="6"/>
        <v>479.7171</v>
      </c>
      <c r="G122" s="236">
        <f t="shared" si="6"/>
        <v>3417.3185507246376</v>
      </c>
      <c r="H122" s="236">
        <f t="shared" si="6"/>
        <v>2.021789855072464</v>
      </c>
      <c r="I122" s="236">
        <f t="shared" si="6"/>
        <v>121.91015217391303</v>
      </c>
      <c r="J122" s="236">
        <f t="shared" si="6"/>
        <v>271.71913043478264</v>
      </c>
      <c r="K122" s="236">
        <f t="shared" si="6"/>
        <v>88.88206521739133</v>
      </c>
      <c r="L122" s="236">
        <f t="shared" si="6"/>
        <v>988.6282347826088</v>
      </c>
      <c r="M122" s="236">
        <f t="shared" si="6"/>
        <v>2053.6557021739127</v>
      </c>
      <c r="N122" s="236">
        <f t="shared" si="6"/>
        <v>604.3003086956522</v>
      </c>
      <c r="O122" s="236">
        <f t="shared" si="6"/>
        <v>37.417773913043476</v>
      </c>
      <c r="P122" s="97">
        <f t="shared" si="6"/>
        <v>0.25</v>
      </c>
      <c r="Q122" s="97">
        <f t="shared" si="6"/>
        <v>0.25</v>
      </c>
    </row>
    <row r="123" spans="1:17" ht="15.75">
      <c r="A123" s="82"/>
      <c r="B123" s="83"/>
      <c r="C123" s="137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2"/>
      <c r="Q123" s="71"/>
    </row>
    <row r="124" spans="1:17" ht="15.75">
      <c r="A124" s="133"/>
      <c r="B124" s="134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Q124" s="71"/>
    </row>
    <row r="131" spans="16:17" ht="15">
      <c r="P131" s="132">
        <v>0.25</v>
      </c>
      <c r="Q131" s="71">
        <v>0.25</v>
      </c>
    </row>
    <row r="132" spans="1:15" ht="15.75">
      <c r="A132" s="31"/>
      <c r="B132" s="32"/>
      <c r="C132" s="33"/>
      <c r="D132" s="34"/>
      <c r="E132" s="34"/>
      <c r="F132" s="34"/>
      <c r="G132" s="35"/>
      <c r="H132" s="34"/>
      <c r="I132" s="34"/>
      <c r="J132" s="34"/>
      <c r="K132" s="35"/>
      <c r="L132" s="34"/>
      <c r="M132" s="34"/>
      <c r="N132" s="34"/>
      <c r="O132" s="34"/>
    </row>
    <row r="133" spans="1:15" ht="15.75">
      <c r="A133" s="31"/>
      <c r="B133" s="32"/>
      <c r="C133" s="33"/>
      <c r="D133" s="34"/>
      <c r="E133" s="34"/>
      <c r="F133" s="34"/>
      <c r="G133" s="35"/>
      <c r="H133" s="34"/>
      <c r="I133" s="34"/>
      <c r="J133" s="34"/>
      <c r="K133" s="35"/>
      <c r="L133" s="34"/>
      <c r="M133" s="34"/>
      <c r="N133" s="34"/>
      <c r="O133" s="34"/>
    </row>
    <row r="134" spans="1:15" ht="15.75">
      <c r="A134" s="31"/>
      <c r="B134" s="32"/>
      <c r="C134" s="33"/>
      <c r="D134" s="34"/>
      <c r="E134" s="34"/>
      <c r="F134" s="34"/>
      <c r="G134" s="35"/>
      <c r="H134" s="34"/>
      <c r="I134" s="34"/>
      <c r="J134" s="34"/>
      <c r="K134" s="35"/>
      <c r="L134" s="34"/>
      <c r="M134" s="34"/>
      <c r="N134" s="34"/>
      <c r="O134" s="34"/>
    </row>
    <row r="135" spans="1:15" ht="15.75">
      <c r="A135" s="31"/>
      <c r="B135" s="32"/>
      <c r="C135" s="33"/>
      <c r="D135" s="34"/>
      <c r="E135" s="34"/>
      <c r="F135" s="34"/>
      <c r="G135" s="35"/>
      <c r="H135" s="34"/>
      <c r="I135" s="34"/>
      <c r="J135" s="34"/>
      <c r="K135" s="35"/>
      <c r="L135" s="34"/>
      <c r="M135" s="34"/>
      <c r="N135" s="34"/>
      <c r="O135" s="34"/>
    </row>
    <row r="136" spans="1:15" ht="15.75">
      <c r="A136" s="31"/>
      <c r="B136" s="32"/>
      <c r="C136" s="33"/>
      <c r="D136" s="34"/>
      <c r="E136" s="34"/>
      <c r="F136" s="34"/>
      <c r="G136" s="35"/>
      <c r="H136" s="34"/>
      <c r="I136" s="34"/>
      <c r="J136" s="34"/>
      <c r="K136" s="35"/>
      <c r="L136" s="34"/>
      <c r="M136" s="34"/>
      <c r="N136" s="34"/>
      <c r="O136" s="34"/>
    </row>
    <row r="137" spans="1:15" ht="15.75">
      <c r="A137" s="31"/>
      <c r="B137" s="32"/>
      <c r="C137" s="33"/>
      <c r="D137" s="34"/>
      <c r="E137" s="34"/>
      <c r="F137" s="34"/>
      <c r="G137" s="35"/>
      <c r="H137" s="34"/>
      <c r="I137" s="34"/>
      <c r="J137" s="34"/>
      <c r="K137" s="35"/>
      <c r="L137" s="34"/>
      <c r="M137" s="34"/>
      <c r="N137" s="34"/>
      <c r="O137" s="34"/>
    </row>
    <row r="138" spans="1:15" ht="15.75">
      <c r="A138" s="31"/>
      <c r="B138" s="32"/>
      <c r="C138" s="33"/>
      <c r="D138" s="34"/>
      <c r="E138" s="34"/>
      <c r="F138" s="34"/>
      <c r="G138" s="35"/>
      <c r="H138" s="34"/>
      <c r="I138" s="34"/>
      <c r="J138" s="34"/>
      <c r="K138" s="35"/>
      <c r="L138" s="34"/>
      <c r="M138" s="34"/>
      <c r="N138" s="34"/>
      <c r="O138" s="34"/>
    </row>
    <row r="139" spans="1:15" ht="15.75">
      <c r="A139" s="31"/>
      <c r="B139" s="32"/>
      <c r="C139" s="33"/>
      <c r="D139" s="34"/>
      <c r="E139" s="34"/>
      <c r="F139" s="34"/>
      <c r="G139" s="35"/>
      <c r="H139" s="34"/>
      <c r="I139" s="34"/>
      <c r="J139" s="34"/>
      <c r="K139" s="35"/>
      <c r="L139" s="34"/>
      <c r="M139" s="34"/>
      <c r="N139" s="34"/>
      <c r="O139" s="34"/>
    </row>
    <row r="140" spans="1:15" ht="15.75">
      <c r="A140" s="31"/>
      <c r="B140" s="32"/>
      <c r="C140" s="33"/>
      <c r="D140" s="34"/>
      <c r="E140" s="34"/>
      <c r="F140" s="34"/>
      <c r="G140" s="35"/>
      <c r="H140" s="34"/>
      <c r="I140" s="34"/>
      <c r="J140" s="34"/>
      <c r="K140" s="35"/>
      <c r="L140" s="34"/>
      <c r="M140" s="34"/>
      <c r="N140" s="34"/>
      <c r="O140" s="34"/>
    </row>
    <row r="141" spans="1:15" ht="15.75">
      <c r="A141" s="31"/>
      <c r="B141" s="32"/>
      <c r="C141" s="33"/>
      <c r="D141" s="34"/>
      <c r="E141" s="34"/>
      <c r="F141" s="34"/>
      <c r="G141" s="35"/>
      <c r="H141" s="34"/>
      <c r="I141" s="34"/>
      <c r="J141" s="34"/>
      <c r="K141" s="35"/>
      <c r="L141" s="34"/>
      <c r="M141" s="34"/>
      <c r="N141" s="34"/>
      <c r="O141" s="34"/>
    </row>
    <row r="142" spans="1:15" ht="15.75">
      <c r="A142" s="31"/>
      <c r="B142" s="32"/>
      <c r="C142" s="33"/>
      <c r="D142" s="34"/>
      <c r="E142" s="34"/>
      <c r="F142" s="34"/>
      <c r="G142" s="35"/>
      <c r="H142" s="34"/>
      <c r="I142" s="34"/>
      <c r="J142" s="34"/>
      <c r="K142" s="35"/>
      <c r="L142" s="34"/>
      <c r="M142" s="34"/>
      <c r="N142" s="34"/>
      <c r="O142" s="34"/>
    </row>
    <row r="143" spans="1:15" ht="15.75">
      <c r="A143" s="31"/>
      <c r="B143" s="32"/>
      <c r="C143" s="33"/>
      <c r="D143" s="34"/>
      <c r="E143" s="34"/>
      <c r="F143" s="34"/>
      <c r="G143" s="35"/>
      <c r="H143" s="34"/>
      <c r="I143" s="34"/>
      <c r="J143" s="34"/>
      <c r="K143" s="35"/>
      <c r="L143" s="34"/>
      <c r="M143" s="34"/>
      <c r="N143" s="34"/>
      <c r="O143" s="34"/>
    </row>
    <row r="144" spans="1:15" ht="15.75">
      <c r="A144" s="31"/>
      <c r="B144" s="32"/>
      <c r="C144" s="33"/>
      <c r="D144" s="34"/>
      <c r="E144" s="34"/>
      <c r="F144" s="34"/>
      <c r="G144" s="35"/>
      <c r="H144" s="34"/>
      <c r="I144" s="34"/>
      <c r="J144" s="34"/>
      <c r="K144" s="35"/>
      <c r="L144" s="34"/>
      <c r="M144" s="34"/>
      <c r="N144" s="34"/>
      <c r="O144" s="34"/>
    </row>
    <row r="145" spans="1:15" ht="15.75">
      <c r="A145" s="31"/>
      <c r="B145" s="32"/>
      <c r="C145" s="33"/>
      <c r="D145" s="34"/>
      <c r="E145" s="34"/>
      <c r="F145" s="34"/>
      <c r="G145" s="35"/>
      <c r="H145" s="34"/>
      <c r="I145" s="34"/>
      <c r="J145" s="34"/>
      <c r="K145" s="35"/>
      <c r="L145" s="34"/>
      <c r="M145" s="34"/>
      <c r="N145" s="34"/>
      <c r="O145" s="34"/>
    </row>
    <row r="146" spans="1:15" ht="15.75">
      <c r="A146" s="31"/>
      <c r="B146" s="32"/>
      <c r="C146" s="33"/>
      <c r="D146" s="34"/>
      <c r="E146" s="34"/>
      <c r="F146" s="34"/>
      <c r="G146" s="35"/>
      <c r="H146" s="34"/>
      <c r="I146" s="34"/>
      <c r="J146" s="34"/>
      <c r="K146" s="35"/>
      <c r="L146" s="34"/>
      <c r="M146" s="34"/>
      <c r="N146" s="34"/>
      <c r="O146" s="34"/>
    </row>
    <row r="147" spans="1:15" ht="15.75">
      <c r="A147" s="31"/>
      <c r="B147" s="32"/>
      <c r="C147" s="33"/>
      <c r="D147" s="34"/>
      <c r="E147" s="34"/>
      <c r="F147" s="34"/>
      <c r="G147" s="35"/>
      <c r="H147" s="34"/>
      <c r="I147" s="34"/>
      <c r="J147" s="34"/>
      <c r="K147" s="35"/>
      <c r="L147" s="34"/>
      <c r="M147" s="34"/>
      <c r="N147" s="34"/>
      <c r="O147" s="34"/>
    </row>
    <row r="148" spans="1:15" ht="15.75">
      <c r="A148" s="31"/>
      <c r="B148" s="32"/>
      <c r="C148" s="33"/>
      <c r="D148" s="34"/>
      <c r="E148" s="34"/>
      <c r="F148" s="34"/>
      <c r="G148" s="35"/>
      <c r="H148" s="34"/>
      <c r="I148" s="34"/>
      <c r="J148" s="34"/>
      <c r="K148" s="35"/>
      <c r="L148" s="34"/>
      <c r="M148" s="34"/>
      <c r="N148" s="34"/>
      <c r="O148" s="34"/>
    </row>
    <row r="149" spans="1:15" ht="15.75">
      <c r="A149" s="31"/>
      <c r="B149" s="32"/>
      <c r="C149" s="33"/>
      <c r="D149" s="34"/>
      <c r="E149" s="34"/>
      <c r="F149" s="34"/>
      <c r="G149" s="35"/>
      <c r="H149" s="34"/>
      <c r="I149" s="34"/>
      <c r="J149" s="34"/>
      <c r="K149" s="35"/>
      <c r="L149" s="34"/>
      <c r="M149" s="34"/>
      <c r="N149" s="34"/>
      <c r="O149" s="34"/>
    </row>
    <row r="150" spans="1:15" ht="15.75">
      <c r="A150" s="31"/>
      <c r="B150" s="32"/>
      <c r="C150" s="33"/>
      <c r="D150" s="34"/>
      <c r="E150" s="34"/>
      <c r="F150" s="34"/>
      <c r="G150" s="35"/>
      <c r="H150" s="34"/>
      <c r="I150" s="34"/>
      <c r="J150" s="34"/>
      <c r="K150" s="35"/>
      <c r="L150" s="34"/>
      <c r="M150" s="34"/>
      <c r="N150" s="34"/>
      <c r="O150" s="34"/>
    </row>
    <row r="151" spans="1:15" ht="15.75">
      <c r="A151" s="31"/>
      <c r="B151" s="32"/>
      <c r="C151" s="33"/>
      <c r="D151" s="34"/>
      <c r="E151" s="34"/>
      <c r="F151" s="34"/>
      <c r="G151" s="35"/>
      <c r="H151" s="34"/>
      <c r="I151" s="34"/>
      <c r="J151" s="34"/>
      <c r="K151" s="35"/>
      <c r="L151" s="34"/>
      <c r="M151" s="34"/>
      <c r="N151" s="34"/>
      <c r="O151" s="34"/>
    </row>
    <row r="152" spans="1:15" ht="15.75">
      <c r="A152" s="31"/>
      <c r="B152" s="32"/>
      <c r="C152" s="33"/>
      <c r="D152" s="34"/>
      <c r="E152" s="34"/>
      <c r="F152" s="34"/>
      <c r="G152" s="35"/>
      <c r="H152" s="34"/>
      <c r="I152" s="34"/>
      <c r="J152" s="34"/>
      <c r="K152" s="35"/>
      <c r="L152" s="34"/>
      <c r="M152" s="34"/>
      <c r="N152" s="34"/>
      <c r="O152" s="34"/>
    </row>
    <row r="153" spans="1:15" ht="15.75">
      <c r="A153" s="31"/>
      <c r="B153" s="32"/>
      <c r="C153" s="33"/>
      <c r="D153" s="34"/>
      <c r="E153" s="34"/>
      <c r="F153" s="34"/>
      <c r="G153" s="35"/>
      <c r="H153" s="34"/>
      <c r="I153" s="34"/>
      <c r="J153" s="34"/>
      <c r="K153" s="35"/>
      <c r="L153" s="34"/>
      <c r="M153" s="34"/>
      <c r="N153" s="34"/>
      <c r="O153" s="34"/>
    </row>
    <row r="154" spans="1:15" ht="15.75">
      <c r="A154" s="31"/>
      <c r="B154" s="32"/>
      <c r="C154" s="33"/>
      <c r="D154" s="34"/>
      <c r="E154" s="34"/>
      <c r="F154" s="34"/>
      <c r="G154" s="35"/>
      <c r="H154" s="34"/>
      <c r="I154" s="34"/>
      <c r="J154" s="34"/>
      <c r="K154" s="35"/>
      <c r="L154" s="34"/>
      <c r="M154" s="34"/>
      <c r="N154" s="34"/>
      <c r="O154" s="34"/>
    </row>
    <row r="155" spans="1:15" ht="15.75">
      <c r="A155" s="31"/>
      <c r="B155" s="32"/>
      <c r="C155" s="33"/>
      <c r="D155" s="34"/>
      <c r="E155" s="34"/>
      <c r="F155" s="34"/>
      <c r="G155" s="35"/>
      <c r="H155" s="34"/>
      <c r="I155" s="34"/>
      <c r="J155" s="34"/>
      <c r="K155" s="35"/>
      <c r="L155" s="34"/>
      <c r="M155" s="34"/>
      <c r="N155" s="34"/>
      <c r="O155" s="34"/>
    </row>
    <row r="156" spans="1:15" ht="15.75">
      <c r="A156" s="31"/>
      <c r="B156" s="32"/>
      <c r="C156" s="33"/>
      <c r="D156" s="34"/>
      <c r="E156" s="34"/>
      <c r="F156" s="34"/>
      <c r="G156" s="35"/>
      <c r="H156" s="34"/>
      <c r="I156" s="34"/>
      <c r="J156" s="34"/>
      <c r="K156" s="35"/>
      <c r="L156" s="34"/>
      <c r="M156" s="34"/>
      <c r="N156" s="34"/>
      <c r="O156" s="34"/>
    </row>
    <row r="157" spans="1:15" ht="15.75">
      <c r="A157" s="31"/>
      <c r="B157" s="32"/>
      <c r="C157" s="33"/>
      <c r="D157" s="34"/>
      <c r="E157" s="34"/>
      <c r="F157" s="34"/>
      <c r="G157" s="35"/>
      <c r="H157" s="34"/>
      <c r="I157" s="34"/>
      <c r="J157" s="34"/>
      <c r="K157" s="35"/>
      <c r="L157" s="34"/>
      <c r="M157" s="34"/>
      <c r="N157" s="34"/>
      <c r="O157" s="34"/>
    </row>
    <row r="158" spans="1:15" ht="15.75">
      <c r="A158" s="31"/>
      <c r="B158" s="32"/>
      <c r="C158" s="33"/>
      <c r="D158" s="34"/>
      <c r="E158" s="34"/>
      <c r="F158" s="34"/>
      <c r="G158" s="35"/>
      <c r="H158" s="34"/>
      <c r="I158" s="34"/>
      <c r="J158" s="34"/>
      <c r="K158" s="35"/>
      <c r="L158" s="34"/>
      <c r="M158" s="34"/>
      <c r="N158" s="34"/>
      <c r="O158" s="34"/>
    </row>
    <row r="159" spans="1:15" ht="15.75">
      <c r="A159" s="31"/>
      <c r="B159" s="32"/>
      <c r="C159" s="33"/>
      <c r="D159" s="34"/>
      <c r="E159" s="34"/>
      <c r="F159" s="34"/>
      <c r="G159" s="35"/>
      <c r="H159" s="34"/>
      <c r="I159" s="34"/>
      <c r="J159" s="34"/>
      <c r="K159" s="35"/>
      <c r="L159" s="34"/>
      <c r="M159" s="34"/>
      <c r="N159" s="34"/>
      <c r="O159" s="34"/>
    </row>
    <row r="160" spans="1:15" ht="25.5">
      <c r="A160" s="6" t="s">
        <v>25</v>
      </c>
      <c r="B160" s="14" t="s">
        <v>0</v>
      </c>
      <c r="C160" s="14" t="s">
        <v>27</v>
      </c>
      <c r="D160" s="15" t="s">
        <v>1</v>
      </c>
      <c r="E160" s="15" t="s">
        <v>2</v>
      </c>
      <c r="F160" s="15" t="s">
        <v>3</v>
      </c>
      <c r="G160" s="15" t="s">
        <v>4</v>
      </c>
      <c r="H160" s="15" t="s">
        <v>5</v>
      </c>
      <c r="I160" s="15" t="s">
        <v>6</v>
      </c>
      <c r="J160" s="15" t="s">
        <v>7</v>
      </c>
      <c r="K160" s="15" t="s">
        <v>8</v>
      </c>
      <c r="L160" s="15" t="s">
        <v>9</v>
      </c>
      <c r="M160" s="15" t="s">
        <v>10</v>
      </c>
      <c r="N160" s="15" t="s">
        <v>11</v>
      </c>
      <c r="O160" s="15" t="s">
        <v>12</v>
      </c>
    </row>
    <row r="161" spans="1:15" ht="15.75">
      <c r="A161" s="5"/>
      <c r="B161" s="199" t="s">
        <v>13</v>
      </c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</row>
    <row r="162" spans="1:15" ht="15.75">
      <c r="A162" s="95"/>
      <c r="B162" s="199" t="s">
        <v>14</v>
      </c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</row>
    <row r="163" spans="1:15" ht="36.75">
      <c r="A163" s="4" t="s">
        <v>36</v>
      </c>
      <c r="B163" s="16" t="s">
        <v>34</v>
      </c>
      <c r="C163" s="17">
        <v>100</v>
      </c>
      <c r="D163" s="39">
        <v>0.4</v>
      </c>
      <c r="E163" s="39">
        <v>0.4</v>
      </c>
      <c r="F163" s="39">
        <v>9.8</v>
      </c>
      <c r="G163" s="39">
        <v>47</v>
      </c>
      <c r="H163" s="39">
        <v>0.03</v>
      </c>
      <c r="I163" s="39">
        <v>10</v>
      </c>
      <c r="J163" s="39"/>
      <c r="K163" s="39">
        <v>0.2</v>
      </c>
      <c r="L163" s="39">
        <v>16</v>
      </c>
      <c r="M163" s="39">
        <v>11</v>
      </c>
      <c r="N163" s="39">
        <v>9</v>
      </c>
      <c r="O163" s="39">
        <v>2.2</v>
      </c>
    </row>
    <row r="164" spans="1:15" ht="36">
      <c r="A164" s="51" t="s">
        <v>64</v>
      </c>
      <c r="B164" s="7" t="s">
        <v>104</v>
      </c>
      <c r="C164" s="3" t="s">
        <v>47</v>
      </c>
      <c r="D164" s="10">
        <v>10.61</v>
      </c>
      <c r="E164" s="10">
        <v>15.964</v>
      </c>
      <c r="F164" s="10">
        <v>0</v>
      </c>
      <c r="G164" s="12">
        <v>202</v>
      </c>
      <c r="H164" s="10">
        <v>0.07200000000000001</v>
      </c>
      <c r="I164" s="10">
        <v>2.43</v>
      </c>
      <c r="J164" s="11">
        <v>96.47999999999999</v>
      </c>
      <c r="K164" s="10">
        <v>1.9080000000000001</v>
      </c>
      <c r="L164" s="10">
        <v>48.690000000000005</v>
      </c>
      <c r="M164" s="10">
        <v>171.52200000000002</v>
      </c>
      <c r="N164" s="10">
        <v>22.428</v>
      </c>
      <c r="O164" s="10">
        <v>1.9800000000000002</v>
      </c>
    </row>
    <row r="165" spans="1:15" ht="36.75">
      <c r="A165" s="4" t="s">
        <v>44</v>
      </c>
      <c r="B165" s="7" t="s">
        <v>66</v>
      </c>
      <c r="C165" s="3" t="s">
        <v>102</v>
      </c>
      <c r="D165" s="41">
        <v>5.1</v>
      </c>
      <c r="E165" s="41">
        <v>2.847</v>
      </c>
      <c r="F165" s="41">
        <v>31.962</v>
      </c>
      <c r="G165" s="41">
        <v>186.1</v>
      </c>
      <c r="H165" s="41">
        <v>0.056999999999999995</v>
      </c>
      <c r="I165" s="41">
        <v>0</v>
      </c>
      <c r="J165" s="41">
        <v>12</v>
      </c>
      <c r="K165" s="41">
        <v>0.8025000000000001</v>
      </c>
      <c r="L165" s="41">
        <v>11.9115</v>
      </c>
      <c r="M165" s="41">
        <v>38.06775</v>
      </c>
      <c r="N165" s="41">
        <v>8.619</v>
      </c>
      <c r="O165" s="41">
        <v>0.858</v>
      </c>
    </row>
    <row r="166" spans="1:17" ht="36.75">
      <c r="A166" s="4" t="s">
        <v>40</v>
      </c>
      <c r="B166" s="16" t="s">
        <v>60</v>
      </c>
      <c r="C166" s="2" t="s">
        <v>61</v>
      </c>
      <c r="D166" s="10">
        <v>0.11</v>
      </c>
      <c r="E166" s="10">
        <v>0.06</v>
      </c>
      <c r="F166" s="10">
        <v>12.69</v>
      </c>
      <c r="G166" s="12">
        <v>45.05</v>
      </c>
      <c r="H166" s="10">
        <v>0.003</v>
      </c>
      <c r="I166" s="10">
        <v>1.03</v>
      </c>
      <c r="J166" s="10"/>
      <c r="K166" s="10">
        <v>0.02</v>
      </c>
      <c r="L166" s="10">
        <v>12.7</v>
      </c>
      <c r="M166" s="10">
        <v>3.9</v>
      </c>
      <c r="N166" s="10">
        <v>2.3</v>
      </c>
      <c r="O166" s="10">
        <v>0.5</v>
      </c>
      <c r="P166">
        <v>0</v>
      </c>
      <c r="Q166" s="70">
        <v>0</v>
      </c>
    </row>
    <row r="167" spans="1:15" ht="36">
      <c r="A167" s="51" t="s">
        <v>38</v>
      </c>
      <c r="B167" s="16" t="s">
        <v>31</v>
      </c>
      <c r="C167" s="1">
        <v>35</v>
      </c>
      <c r="D167" s="10">
        <v>2.6599999999999997</v>
      </c>
      <c r="E167" s="10">
        <v>0.2799999999999999</v>
      </c>
      <c r="F167" s="10">
        <v>17.22</v>
      </c>
      <c r="G167" s="12">
        <v>82.25</v>
      </c>
      <c r="H167" s="10">
        <v>0.038500000000000006</v>
      </c>
      <c r="I167" s="11">
        <v>0</v>
      </c>
      <c r="J167" s="11">
        <v>0</v>
      </c>
      <c r="K167" s="10">
        <v>0.385</v>
      </c>
      <c r="L167" s="10">
        <v>7</v>
      </c>
      <c r="M167" s="10">
        <v>22.75</v>
      </c>
      <c r="N167" s="10">
        <v>4.899999999999999</v>
      </c>
      <c r="O167" s="10">
        <v>0.385</v>
      </c>
    </row>
    <row r="168" spans="1:17" ht="36">
      <c r="A168" s="51" t="s">
        <v>37</v>
      </c>
      <c r="B168" s="16" t="s">
        <v>32</v>
      </c>
      <c r="C168" s="1">
        <v>20</v>
      </c>
      <c r="D168" s="10">
        <v>1.32</v>
      </c>
      <c r="E168" s="10">
        <v>0.24</v>
      </c>
      <c r="F168" s="10">
        <v>7.920000000000001</v>
      </c>
      <c r="G168" s="12">
        <v>39.6</v>
      </c>
      <c r="H168" s="10">
        <v>0.034</v>
      </c>
      <c r="I168" s="11">
        <v>0</v>
      </c>
      <c r="J168" s="11">
        <v>0</v>
      </c>
      <c r="K168" s="10">
        <v>0.27999999999999997</v>
      </c>
      <c r="L168" s="10">
        <v>5.800000000000001</v>
      </c>
      <c r="M168" s="10">
        <v>30</v>
      </c>
      <c r="N168" s="10">
        <v>9.4</v>
      </c>
      <c r="O168" s="10">
        <v>0.78</v>
      </c>
      <c r="P168" s="13">
        <f>SUM(P163:P167)</f>
        <v>0</v>
      </c>
      <c r="Q168" s="13">
        <f>SUM(Q163:Q167)</f>
        <v>0</v>
      </c>
    </row>
    <row r="169" spans="1:15" ht="15.75" customHeight="1">
      <c r="A169" s="6"/>
      <c r="B169" s="8" t="s">
        <v>15</v>
      </c>
      <c r="C169" s="9">
        <v>598</v>
      </c>
      <c r="D169" s="13">
        <f aca="true" t="shared" si="7" ref="D169:O169">SUM(D163:D168)</f>
        <v>20.2</v>
      </c>
      <c r="E169" s="13">
        <f t="shared" si="7"/>
        <v>19.791</v>
      </c>
      <c r="F169" s="13">
        <f t="shared" si="7"/>
        <v>79.592</v>
      </c>
      <c r="G169" s="13">
        <f t="shared" si="7"/>
        <v>602.0000000000001</v>
      </c>
      <c r="H169" s="13">
        <f t="shared" si="7"/>
        <v>0.23450000000000001</v>
      </c>
      <c r="I169" s="13">
        <f t="shared" si="7"/>
        <v>13.459999999999999</v>
      </c>
      <c r="J169" s="13">
        <f t="shared" si="7"/>
        <v>108.47999999999999</v>
      </c>
      <c r="K169" s="13">
        <f t="shared" si="7"/>
        <v>3.5955</v>
      </c>
      <c r="L169" s="13">
        <f t="shared" si="7"/>
        <v>102.1015</v>
      </c>
      <c r="M169" s="13">
        <f t="shared" si="7"/>
        <v>277.23975</v>
      </c>
      <c r="N169" s="13">
        <f t="shared" si="7"/>
        <v>56.64699999999999</v>
      </c>
      <c r="O169" s="13">
        <f t="shared" si="7"/>
        <v>6.703</v>
      </c>
    </row>
    <row r="170" spans="1:15" ht="15.75" customHeight="1">
      <c r="A170" s="233"/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5"/>
    </row>
    <row r="171" spans="1:17" ht="15.75">
      <c r="A171" s="95"/>
      <c r="B171" s="199" t="s">
        <v>16</v>
      </c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Q171" s="71"/>
    </row>
    <row r="172" spans="1:17" ht="15">
      <c r="A172" s="51" t="s">
        <v>73</v>
      </c>
      <c r="B172" s="16" t="s">
        <v>167</v>
      </c>
      <c r="C172" s="17">
        <v>60</v>
      </c>
      <c r="D172" s="39">
        <v>7.26</v>
      </c>
      <c r="E172" s="39">
        <v>4.35</v>
      </c>
      <c r="F172" s="39">
        <v>22.14</v>
      </c>
      <c r="G172" s="39">
        <v>157.25</v>
      </c>
      <c r="H172" s="39">
        <v>0.0545</v>
      </c>
      <c r="I172" s="39">
        <v>0.105</v>
      </c>
      <c r="J172" s="143">
        <v>31.5</v>
      </c>
      <c r="K172" s="39">
        <v>0.555</v>
      </c>
      <c r="L172" s="39">
        <v>159</v>
      </c>
      <c r="M172" s="39">
        <v>119.25</v>
      </c>
      <c r="N172" s="39">
        <v>14.55</v>
      </c>
      <c r="O172" s="39">
        <v>0.6000000000000001</v>
      </c>
      <c r="Q172" s="71"/>
    </row>
    <row r="173" spans="1:17" ht="36">
      <c r="A173" s="51" t="s">
        <v>121</v>
      </c>
      <c r="B173" s="7" t="s">
        <v>117</v>
      </c>
      <c r="C173" s="3" t="s">
        <v>23</v>
      </c>
      <c r="D173" s="41">
        <v>9.1</v>
      </c>
      <c r="E173" s="41">
        <v>12.08</v>
      </c>
      <c r="F173" s="41">
        <v>22.34</v>
      </c>
      <c r="G173" s="41">
        <v>211.35</v>
      </c>
      <c r="H173" s="41">
        <v>0.114</v>
      </c>
      <c r="I173" s="41">
        <v>18.78</v>
      </c>
      <c r="J173" s="41">
        <v>39</v>
      </c>
      <c r="K173" s="41">
        <v>0</v>
      </c>
      <c r="L173" s="41">
        <v>68.94</v>
      </c>
      <c r="M173" s="41">
        <v>172.79</v>
      </c>
      <c r="N173" s="41">
        <v>38.24</v>
      </c>
      <c r="O173" s="41">
        <v>2.68</v>
      </c>
      <c r="Q173" s="71"/>
    </row>
    <row r="174" spans="1:17" ht="15">
      <c r="A174" s="51" t="s">
        <v>73</v>
      </c>
      <c r="B174" s="7" t="s">
        <v>145</v>
      </c>
      <c r="C174" s="2" t="s">
        <v>68</v>
      </c>
      <c r="D174" s="41">
        <v>0.24000000000000002</v>
      </c>
      <c r="E174" s="41">
        <v>0.09000000000000001</v>
      </c>
      <c r="F174" s="41">
        <v>12.42</v>
      </c>
      <c r="G174" s="41">
        <v>54.2</v>
      </c>
      <c r="H174" s="41">
        <v>0.004</v>
      </c>
      <c r="I174" s="41">
        <v>50.03</v>
      </c>
      <c r="J174" s="41">
        <v>0</v>
      </c>
      <c r="K174" s="41">
        <v>0.19</v>
      </c>
      <c r="L174" s="41">
        <v>13.95</v>
      </c>
      <c r="M174" s="41">
        <v>3.65</v>
      </c>
      <c r="N174" s="41">
        <v>2.25</v>
      </c>
      <c r="O174" s="41">
        <v>0.41000000000000003</v>
      </c>
      <c r="Q174" s="71"/>
    </row>
    <row r="175" spans="1:17" ht="15">
      <c r="A175" s="51" t="s">
        <v>147</v>
      </c>
      <c r="B175" s="7" t="s">
        <v>146</v>
      </c>
      <c r="C175" s="2">
        <v>24</v>
      </c>
      <c r="D175" s="41">
        <v>1.2</v>
      </c>
      <c r="E175" s="41">
        <v>1.92</v>
      </c>
      <c r="F175" s="41">
        <v>17.52</v>
      </c>
      <c r="G175" s="41">
        <v>93.6</v>
      </c>
      <c r="H175" s="41"/>
      <c r="I175" s="41"/>
      <c r="J175" s="41"/>
      <c r="K175" s="41"/>
      <c r="L175" s="41"/>
      <c r="M175" s="41"/>
      <c r="N175" s="41"/>
      <c r="O175" s="41"/>
      <c r="Q175" s="71"/>
    </row>
    <row r="176" spans="1:17" ht="36">
      <c r="A176" s="51" t="s">
        <v>37</v>
      </c>
      <c r="B176" s="153" t="s">
        <v>32</v>
      </c>
      <c r="C176" s="1">
        <v>30</v>
      </c>
      <c r="D176" s="41">
        <v>1.98</v>
      </c>
      <c r="E176" s="41">
        <v>0.36</v>
      </c>
      <c r="F176" s="41">
        <v>11.88</v>
      </c>
      <c r="G176" s="41">
        <v>59.400000000000006</v>
      </c>
      <c r="H176" s="41">
        <v>0.034</v>
      </c>
      <c r="I176" s="41">
        <v>0</v>
      </c>
      <c r="J176" s="41">
        <v>0</v>
      </c>
      <c r="K176" s="41">
        <v>0.27999999999999997</v>
      </c>
      <c r="L176" s="41">
        <v>5.800000000000001</v>
      </c>
      <c r="M176" s="41">
        <v>30</v>
      </c>
      <c r="N176" s="41">
        <v>9.4</v>
      </c>
      <c r="O176" s="41">
        <v>0.78</v>
      </c>
      <c r="P176">
        <v>0</v>
      </c>
      <c r="Q176" s="71">
        <v>0</v>
      </c>
    </row>
    <row r="177" spans="1:17" ht="15.75">
      <c r="A177" s="6"/>
      <c r="B177" s="8" t="s">
        <v>15</v>
      </c>
      <c r="C177" s="9">
        <v>514</v>
      </c>
      <c r="D177" s="13">
        <f>D172+D173+D174+D175+D176</f>
        <v>19.779999999999998</v>
      </c>
      <c r="E177" s="13">
        <f aca="true" t="shared" si="8" ref="E177:O177">E172+E173+E174+E175+E176</f>
        <v>18.799999999999997</v>
      </c>
      <c r="F177" s="13">
        <f t="shared" si="8"/>
        <v>86.3</v>
      </c>
      <c r="G177" s="13">
        <f t="shared" si="8"/>
        <v>575.8</v>
      </c>
      <c r="H177" s="13">
        <f t="shared" si="8"/>
        <v>0.20650000000000002</v>
      </c>
      <c r="I177" s="13">
        <f t="shared" si="8"/>
        <v>68.915</v>
      </c>
      <c r="J177" s="13">
        <f t="shared" si="8"/>
        <v>70.5</v>
      </c>
      <c r="K177" s="13">
        <f t="shared" si="8"/>
        <v>1.0250000000000001</v>
      </c>
      <c r="L177" s="13">
        <f t="shared" si="8"/>
        <v>247.69</v>
      </c>
      <c r="M177" s="13">
        <f t="shared" si="8"/>
        <v>325.68999999999994</v>
      </c>
      <c r="N177" s="13">
        <f t="shared" si="8"/>
        <v>64.44000000000001</v>
      </c>
      <c r="O177" s="13">
        <f t="shared" si="8"/>
        <v>4.470000000000001</v>
      </c>
      <c r="P177" s="132">
        <v>0.25</v>
      </c>
      <c r="Q177" s="71">
        <v>0.25</v>
      </c>
    </row>
    <row r="178" spans="1:17" ht="15.75">
      <c r="A178" s="84"/>
      <c r="B178" s="85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8"/>
      <c r="Q178" s="71"/>
    </row>
    <row r="179" spans="1:17" ht="15.75">
      <c r="A179" s="95"/>
      <c r="B179" s="199" t="s">
        <v>17</v>
      </c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Q179" s="71"/>
    </row>
    <row r="180" spans="1:17" ht="38.25">
      <c r="A180" s="52" t="s">
        <v>71</v>
      </c>
      <c r="B180" s="89" t="s">
        <v>70</v>
      </c>
      <c r="C180" s="92">
        <v>60</v>
      </c>
      <c r="D180" s="90">
        <v>0.8448</v>
      </c>
      <c r="E180" s="91">
        <v>3.6071999999999997</v>
      </c>
      <c r="F180" s="91">
        <v>4.9559999999999995</v>
      </c>
      <c r="G180" s="90">
        <v>55.68</v>
      </c>
      <c r="H180" s="90">
        <v>0.0102</v>
      </c>
      <c r="I180" s="90">
        <v>3.9899999999999998</v>
      </c>
      <c r="J180" s="90">
        <v>0</v>
      </c>
      <c r="K180" s="90">
        <v>1.6199999999999999</v>
      </c>
      <c r="L180" s="90">
        <v>21.278399999999998</v>
      </c>
      <c r="M180" s="90">
        <v>24.379199999999997</v>
      </c>
      <c r="N180" s="90">
        <v>12.416999999999998</v>
      </c>
      <c r="O180" s="90">
        <v>0.7944</v>
      </c>
      <c r="Q180" s="71"/>
    </row>
    <row r="181" spans="1:17" ht="36">
      <c r="A181" s="51" t="s">
        <v>63</v>
      </c>
      <c r="B181" s="7" t="s">
        <v>62</v>
      </c>
      <c r="C181" s="1">
        <v>90</v>
      </c>
      <c r="D181" s="41">
        <v>11.85</v>
      </c>
      <c r="E181" s="43">
        <v>8.06</v>
      </c>
      <c r="F181" s="43">
        <v>18.526</v>
      </c>
      <c r="G181" s="41">
        <v>198</v>
      </c>
      <c r="H181" s="41">
        <v>0.18000000000000002</v>
      </c>
      <c r="I181" s="41">
        <v>0.81</v>
      </c>
      <c r="J181" s="41">
        <v>12.419999999999998</v>
      </c>
      <c r="K181" s="41">
        <v>61.47000000000001</v>
      </c>
      <c r="L181" s="41">
        <v>51.642</v>
      </c>
      <c r="M181" s="41">
        <v>69.3</v>
      </c>
      <c r="N181" s="41">
        <v>19.98</v>
      </c>
      <c r="O181" s="41">
        <v>3.24</v>
      </c>
      <c r="Q181" s="71"/>
    </row>
    <row r="182" spans="1:17" ht="36">
      <c r="A182" s="51" t="s">
        <v>43</v>
      </c>
      <c r="B182" s="7" t="s">
        <v>42</v>
      </c>
      <c r="C182" s="1" t="s">
        <v>18</v>
      </c>
      <c r="D182" s="41">
        <v>3.13</v>
      </c>
      <c r="E182" s="41">
        <v>8.4315</v>
      </c>
      <c r="F182" s="41">
        <v>20.508999999999997</v>
      </c>
      <c r="G182" s="41">
        <v>170.25</v>
      </c>
      <c r="H182" s="41">
        <v>0.1395</v>
      </c>
      <c r="I182" s="41">
        <v>18.1605</v>
      </c>
      <c r="J182" s="41">
        <v>20</v>
      </c>
      <c r="K182" s="41">
        <v>0.23149999999999998</v>
      </c>
      <c r="L182" s="41">
        <v>38.175000000000004</v>
      </c>
      <c r="M182" s="41">
        <v>88.09499999999998</v>
      </c>
      <c r="N182" s="41">
        <v>27.75</v>
      </c>
      <c r="O182" s="41">
        <v>1.0195</v>
      </c>
      <c r="Q182" s="71"/>
    </row>
    <row r="183" spans="1:17" ht="36.75">
      <c r="A183" s="4" t="s">
        <v>40</v>
      </c>
      <c r="B183" s="16" t="s">
        <v>29</v>
      </c>
      <c r="C183" s="18" t="s">
        <v>67</v>
      </c>
      <c r="D183" s="39">
        <v>0.07</v>
      </c>
      <c r="E183" s="39">
        <v>0.02</v>
      </c>
      <c r="F183" s="39">
        <v>10</v>
      </c>
      <c r="G183" s="39">
        <v>40</v>
      </c>
      <c r="H183" s="39"/>
      <c r="I183" s="39">
        <v>0.03</v>
      </c>
      <c r="J183" s="39"/>
      <c r="K183" s="39"/>
      <c r="L183" s="39">
        <v>10.95</v>
      </c>
      <c r="M183" s="39">
        <v>2.8</v>
      </c>
      <c r="N183" s="39">
        <v>1.4</v>
      </c>
      <c r="O183" s="39">
        <v>0.26</v>
      </c>
      <c r="Q183" s="71"/>
    </row>
    <row r="184" spans="1:17" ht="36">
      <c r="A184" s="51" t="s">
        <v>38</v>
      </c>
      <c r="B184" s="16" t="s">
        <v>31</v>
      </c>
      <c r="C184" s="1">
        <v>35</v>
      </c>
      <c r="D184" s="10">
        <v>2.6599999999999997</v>
      </c>
      <c r="E184" s="10">
        <v>0.27999999999999997</v>
      </c>
      <c r="F184" s="10">
        <v>17.219999999999995</v>
      </c>
      <c r="G184" s="12">
        <v>82.25</v>
      </c>
      <c r="H184" s="10">
        <v>0.0385</v>
      </c>
      <c r="I184" s="11">
        <v>0</v>
      </c>
      <c r="J184" s="11">
        <v>0</v>
      </c>
      <c r="K184" s="10">
        <v>0.385</v>
      </c>
      <c r="L184" s="10">
        <v>7</v>
      </c>
      <c r="M184" s="10">
        <v>22.75</v>
      </c>
      <c r="N184" s="10">
        <v>4.8999999999999995</v>
      </c>
      <c r="O184" s="10">
        <v>0.385</v>
      </c>
      <c r="Q184" s="71"/>
    </row>
    <row r="185" spans="1:17" ht="36">
      <c r="A185" s="51" t="s">
        <v>37</v>
      </c>
      <c r="B185" s="16" t="s">
        <v>32</v>
      </c>
      <c r="C185" s="1">
        <v>25</v>
      </c>
      <c r="D185" s="10">
        <v>1.6500000000000001</v>
      </c>
      <c r="E185" s="10">
        <v>0.3</v>
      </c>
      <c r="F185" s="10">
        <v>9.9</v>
      </c>
      <c r="G185" s="12">
        <v>49.5</v>
      </c>
      <c r="H185" s="10">
        <v>0.0425</v>
      </c>
      <c r="I185" s="11">
        <v>0</v>
      </c>
      <c r="J185" s="11">
        <v>0</v>
      </c>
      <c r="K185" s="10">
        <v>0.35</v>
      </c>
      <c r="L185" s="10">
        <v>7.250000000000001</v>
      </c>
      <c r="M185" s="10">
        <v>37.5</v>
      </c>
      <c r="N185" s="10">
        <v>11.75</v>
      </c>
      <c r="O185" s="10">
        <v>0.9750000000000001</v>
      </c>
      <c r="Q185" s="71"/>
    </row>
    <row r="186" spans="1:17" ht="15.75">
      <c r="A186" s="6"/>
      <c r="B186" s="8" t="s">
        <v>15</v>
      </c>
      <c r="C186" s="9">
        <v>565</v>
      </c>
      <c r="D186" s="13">
        <f>SUM(D180:D185)</f>
        <v>20.2048</v>
      </c>
      <c r="E186" s="13">
        <f aca="true" t="shared" si="9" ref="E186:O186">SUM(E180:E185)</f>
        <v>20.698700000000002</v>
      </c>
      <c r="F186" s="13">
        <f t="shared" si="9"/>
        <v>81.111</v>
      </c>
      <c r="G186" s="13">
        <f t="shared" si="9"/>
        <v>595.6800000000001</v>
      </c>
      <c r="H186" s="13">
        <f t="shared" si="9"/>
        <v>0.4107</v>
      </c>
      <c r="I186" s="13">
        <f t="shared" si="9"/>
        <v>22.9905</v>
      </c>
      <c r="J186" s="13">
        <f t="shared" si="9"/>
        <v>32.42</v>
      </c>
      <c r="K186" s="13">
        <f t="shared" si="9"/>
        <v>64.0565</v>
      </c>
      <c r="L186" s="13">
        <f t="shared" si="9"/>
        <v>136.29540000000003</v>
      </c>
      <c r="M186" s="13">
        <f t="shared" si="9"/>
        <v>244.8242</v>
      </c>
      <c r="N186" s="13">
        <f t="shared" si="9"/>
        <v>78.197</v>
      </c>
      <c r="O186" s="13">
        <f t="shared" si="9"/>
        <v>6.6739</v>
      </c>
      <c r="P186" s="132">
        <v>0.25</v>
      </c>
      <c r="Q186" s="71">
        <v>0.25</v>
      </c>
    </row>
    <row r="187" spans="1:17" ht="15.75">
      <c r="A187" s="82"/>
      <c r="B187" s="83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132"/>
      <c r="Q187" s="71"/>
    </row>
    <row r="188" spans="1:17" ht="15.75">
      <c r="A188" s="82"/>
      <c r="B188" s="83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132"/>
      <c r="Q188" s="71"/>
    </row>
    <row r="189" spans="1:17" ht="15.75">
      <c r="A189" s="82"/>
      <c r="B189" s="83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132"/>
      <c r="Q189" s="71"/>
    </row>
    <row r="190" spans="1:17" ht="15.75">
      <c r="A190" s="82"/>
      <c r="B190" s="83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132"/>
      <c r="Q190" s="71"/>
    </row>
    <row r="191" spans="1:17" ht="15.75">
      <c r="A191" s="82"/>
      <c r="B191" s="49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132"/>
      <c r="Q191" s="71"/>
    </row>
    <row r="192" spans="1:17" ht="15.75">
      <c r="A192" s="82"/>
      <c r="B192" s="83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Q192" s="71"/>
    </row>
    <row r="193" spans="1:15" ht="15.75">
      <c r="A193" s="95"/>
      <c r="B193" s="199" t="s">
        <v>19</v>
      </c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</row>
    <row r="194" spans="1:15" ht="36">
      <c r="A194" s="51" t="s">
        <v>142</v>
      </c>
      <c r="B194" s="89" t="s">
        <v>171</v>
      </c>
      <c r="C194" s="92">
        <v>100</v>
      </c>
      <c r="D194" s="148">
        <v>0.85</v>
      </c>
      <c r="E194" s="149">
        <v>0.2</v>
      </c>
      <c r="F194" s="150">
        <v>8.9</v>
      </c>
      <c r="G194" s="150">
        <v>43</v>
      </c>
      <c r="H194" s="151">
        <v>0.04</v>
      </c>
      <c r="I194" s="141">
        <v>60</v>
      </c>
      <c r="J194" s="142"/>
      <c r="K194" s="141">
        <v>0.2</v>
      </c>
      <c r="L194" s="151">
        <v>34</v>
      </c>
      <c r="M194" s="151">
        <v>23</v>
      </c>
      <c r="N194" s="151">
        <v>13</v>
      </c>
      <c r="O194" s="151">
        <v>0.3</v>
      </c>
    </row>
    <row r="195" spans="1:15" ht="36">
      <c r="A195" s="51" t="s">
        <v>107</v>
      </c>
      <c r="B195" s="7" t="s">
        <v>108</v>
      </c>
      <c r="C195" s="2" t="s">
        <v>99</v>
      </c>
      <c r="D195" s="10">
        <v>7.2838</v>
      </c>
      <c r="E195" s="10">
        <v>11.7904</v>
      </c>
      <c r="F195" s="41">
        <v>8.14</v>
      </c>
      <c r="G195" s="41">
        <v>133.99</v>
      </c>
      <c r="H195" s="10">
        <v>0.0475</v>
      </c>
      <c r="I195" s="10">
        <v>0.2762</v>
      </c>
      <c r="J195" s="10">
        <v>29.62</v>
      </c>
      <c r="K195" s="10">
        <v>0.4205</v>
      </c>
      <c r="L195" s="10">
        <v>20.726</v>
      </c>
      <c r="M195" s="10">
        <v>80.202</v>
      </c>
      <c r="N195" s="10">
        <v>15.521</v>
      </c>
      <c r="O195" s="10">
        <v>0.6402000000000001</v>
      </c>
    </row>
    <row r="196" spans="1:15" ht="36.75">
      <c r="A196" s="4" t="s">
        <v>44</v>
      </c>
      <c r="B196" s="7" t="s">
        <v>66</v>
      </c>
      <c r="C196" s="3" t="s">
        <v>102</v>
      </c>
      <c r="D196" s="41">
        <v>5.1</v>
      </c>
      <c r="E196" s="41">
        <v>2.847</v>
      </c>
      <c r="F196" s="41">
        <v>31.96</v>
      </c>
      <c r="G196" s="41">
        <v>176.1</v>
      </c>
      <c r="H196" s="41">
        <v>0.056999999999999995</v>
      </c>
      <c r="I196" s="41">
        <v>0</v>
      </c>
      <c r="J196" s="41">
        <v>12</v>
      </c>
      <c r="K196" s="41">
        <v>0.8025000000000001</v>
      </c>
      <c r="L196" s="41">
        <v>11.9115</v>
      </c>
      <c r="M196" s="41">
        <v>38.06775</v>
      </c>
      <c r="N196" s="41">
        <v>8.619</v>
      </c>
      <c r="O196" s="41">
        <v>0.858</v>
      </c>
    </row>
    <row r="197" spans="1:15" ht="15">
      <c r="A197" s="94" t="s">
        <v>73</v>
      </c>
      <c r="B197" s="16" t="s">
        <v>138</v>
      </c>
      <c r="C197" s="18">
        <v>200</v>
      </c>
      <c r="D197" s="39">
        <v>0.34</v>
      </c>
      <c r="E197" s="39">
        <v>0.17</v>
      </c>
      <c r="F197" s="39">
        <v>11.475</v>
      </c>
      <c r="G197" s="39">
        <v>63.6</v>
      </c>
      <c r="H197" s="39">
        <v>0.024</v>
      </c>
      <c r="I197" s="39">
        <v>3.172</v>
      </c>
      <c r="J197" s="39">
        <v>0</v>
      </c>
      <c r="K197" s="39">
        <v>0.13</v>
      </c>
      <c r="L197" s="39">
        <v>16.668000000000003</v>
      </c>
      <c r="M197" s="39">
        <v>7.050000000000001</v>
      </c>
      <c r="N197" s="39">
        <v>7.782</v>
      </c>
      <c r="O197" s="39">
        <v>0.8800000000000001</v>
      </c>
    </row>
    <row r="198" spans="1:15" ht="36">
      <c r="A198" s="51" t="s">
        <v>38</v>
      </c>
      <c r="B198" s="16" t="s">
        <v>31</v>
      </c>
      <c r="C198" s="1">
        <v>20</v>
      </c>
      <c r="D198" s="10">
        <v>1.5199999999999998</v>
      </c>
      <c r="E198" s="10">
        <v>0.15999999999999998</v>
      </c>
      <c r="F198" s="41">
        <v>9.835</v>
      </c>
      <c r="G198" s="12">
        <v>47</v>
      </c>
      <c r="H198" s="10">
        <v>0.022000000000000002</v>
      </c>
      <c r="I198" s="11">
        <v>0</v>
      </c>
      <c r="J198" s="11">
        <v>0</v>
      </c>
      <c r="K198" s="10">
        <v>0.22</v>
      </c>
      <c r="L198" s="10">
        <v>4</v>
      </c>
      <c r="M198" s="10">
        <v>13</v>
      </c>
      <c r="N198" s="10">
        <v>2.7999999999999994</v>
      </c>
      <c r="O198" s="10">
        <v>0.22</v>
      </c>
    </row>
    <row r="199" spans="1:17" ht="15.75">
      <c r="A199" s="6"/>
      <c r="B199" s="8" t="s">
        <v>15</v>
      </c>
      <c r="C199" s="9">
        <v>573</v>
      </c>
      <c r="D199" s="13">
        <f>SUM(D194:D198)</f>
        <v>15.0938</v>
      </c>
      <c r="E199" s="13">
        <f aca="true" t="shared" si="10" ref="E199:O199">SUM(E194:E198)</f>
        <v>15.167399999999999</v>
      </c>
      <c r="F199" s="13">
        <f t="shared" si="10"/>
        <v>70.31</v>
      </c>
      <c r="G199" s="13">
        <f t="shared" si="10"/>
        <v>463.69000000000005</v>
      </c>
      <c r="H199" s="13">
        <f t="shared" si="10"/>
        <v>0.19049999999999997</v>
      </c>
      <c r="I199" s="13">
        <f t="shared" si="10"/>
        <v>63.4482</v>
      </c>
      <c r="J199" s="13">
        <f t="shared" si="10"/>
        <v>41.620000000000005</v>
      </c>
      <c r="K199" s="13">
        <f t="shared" si="10"/>
        <v>1.773</v>
      </c>
      <c r="L199" s="13">
        <f t="shared" si="10"/>
        <v>87.30550000000001</v>
      </c>
      <c r="M199" s="13">
        <f t="shared" si="10"/>
        <v>161.31975</v>
      </c>
      <c r="N199" s="13">
        <f t="shared" si="10"/>
        <v>47.721999999999994</v>
      </c>
      <c r="O199" s="13">
        <f t="shared" si="10"/>
        <v>2.8982000000000006</v>
      </c>
      <c r="P199" s="13">
        <f>SUM(P194:P198)</f>
        <v>0</v>
      </c>
      <c r="Q199" s="13">
        <f>SUM(Q194:Q198)</f>
        <v>0</v>
      </c>
    </row>
    <row r="200" spans="1:17" ht="15.75">
      <c r="A200" s="74"/>
      <c r="B200" s="75"/>
      <c r="C200" s="76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8"/>
      <c r="Q200" s="71"/>
    </row>
    <row r="201" spans="1:15" ht="15.75">
      <c r="A201" s="95"/>
      <c r="B201" s="199" t="s">
        <v>20</v>
      </c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</row>
    <row r="202" spans="1:15" ht="43.5" customHeight="1">
      <c r="A202" s="52" t="s">
        <v>180</v>
      </c>
      <c r="B202" s="7" t="s">
        <v>179</v>
      </c>
      <c r="C202" s="2">
        <v>60</v>
      </c>
      <c r="D202" s="41">
        <v>1.23</v>
      </c>
      <c r="E202" s="41">
        <v>2.11</v>
      </c>
      <c r="F202" s="41">
        <v>4.92</v>
      </c>
      <c r="G202" s="41">
        <v>59.58</v>
      </c>
      <c r="H202" s="41">
        <v>0.0612</v>
      </c>
      <c r="I202" s="41">
        <v>5.58</v>
      </c>
      <c r="J202" s="72">
        <v>0</v>
      </c>
      <c r="K202" s="41">
        <v>1.6956</v>
      </c>
      <c r="L202" s="41">
        <v>11.196</v>
      </c>
      <c r="M202" s="41">
        <v>34.668</v>
      </c>
      <c r="N202" s="41">
        <v>11.718</v>
      </c>
      <c r="O202" s="41">
        <v>0.3942</v>
      </c>
    </row>
    <row r="203" spans="1:15" ht="38.25">
      <c r="A203" s="52" t="s">
        <v>148</v>
      </c>
      <c r="B203" s="7" t="s">
        <v>149</v>
      </c>
      <c r="C203" s="2" t="s">
        <v>23</v>
      </c>
      <c r="D203" s="41">
        <v>16.03</v>
      </c>
      <c r="E203" s="41">
        <v>18.16</v>
      </c>
      <c r="F203" s="41">
        <v>45.905</v>
      </c>
      <c r="G203" s="41">
        <v>415.89</v>
      </c>
      <c r="H203" s="41">
        <v>0.06916666666666665</v>
      </c>
      <c r="I203" s="41">
        <v>1.795</v>
      </c>
      <c r="J203" s="41">
        <v>0</v>
      </c>
      <c r="K203" s="41">
        <v>4</v>
      </c>
      <c r="L203" s="41">
        <v>18.136666666666667</v>
      </c>
      <c r="M203" s="41">
        <v>242.91833333333332</v>
      </c>
      <c r="N203" s="41">
        <v>51.51833333333333</v>
      </c>
      <c r="O203" s="41">
        <v>3.3916666666666666</v>
      </c>
    </row>
    <row r="204" spans="1:15" ht="36">
      <c r="A204" s="51" t="s">
        <v>40</v>
      </c>
      <c r="B204" s="7" t="s">
        <v>60</v>
      </c>
      <c r="C204" s="2" t="s">
        <v>61</v>
      </c>
      <c r="D204" s="11">
        <v>0.11</v>
      </c>
      <c r="E204" s="11">
        <v>0.06</v>
      </c>
      <c r="F204" s="10">
        <v>10.99</v>
      </c>
      <c r="G204" s="12">
        <v>45.05</v>
      </c>
      <c r="H204" s="11">
        <v>0.003</v>
      </c>
      <c r="I204" s="11">
        <v>1.03</v>
      </c>
      <c r="J204" s="11"/>
      <c r="K204" s="11">
        <v>0.02</v>
      </c>
      <c r="L204" s="10">
        <v>12.7</v>
      </c>
      <c r="M204" s="11">
        <v>3.9</v>
      </c>
      <c r="N204" s="11">
        <v>2.3</v>
      </c>
      <c r="O204" s="10">
        <v>0.5</v>
      </c>
    </row>
    <row r="205" spans="1:15" ht="36">
      <c r="A205" s="51" t="s">
        <v>38</v>
      </c>
      <c r="B205" s="16" t="s">
        <v>31</v>
      </c>
      <c r="C205" s="1">
        <v>20</v>
      </c>
      <c r="D205" s="10">
        <v>1.5199999999999998</v>
      </c>
      <c r="E205" s="10">
        <v>0.15999999999999998</v>
      </c>
      <c r="F205" s="10">
        <v>9.839999999999998</v>
      </c>
      <c r="G205" s="12">
        <v>47</v>
      </c>
      <c r="H205" s="10">
        <v>0.022000000000000002</v>
      </c>
      <c r="I205" s="11">
        <v>0</v>
      </c>
      <c r="J205" s="11">
        <v>0</v>
      </c>
      <c r="K205" s="10">
        <v>0.22</v>
      </c>
      <c r="L205" s="10">
        <v>4</v>
      </c>
      <c r="M205" s="10">
        <v>13</v>
      </c>
      <c r="N205" s="10">
        <v>2.7999999999999994</v>
      </c>
      <c r="O205" s="10">
        <v>0.22</v>
      </c>
    </row>
    <row r="206" spans="1:17" ht="36">
      <c r="A206" s="51" t="s">
        <v>37</v>
      </c>
      <c r="B206" s="16" t="s">
        <v>32</v>
      </c>
      <c r="C206" s="1">
        <v>20</v>
      </c>
      <c r="D206" s="10">
        <v>1.32</v>
      </c>
      <c r="E206" s="10">
        <v>0.24</v>
      </c>
      <c r="F206" s="10">
        <v>7.920000000000001</v>
      </c>
      <c r="G206" s="12">
        <v>39.6</v>
      </c>
      <c r="H206" s="10">
        <v>0.034</v>
      </c>
      <c r="I206" s="11">
        <v>0</v>
      </c>
      <c r="J206" s="11">
        <v>0</v>
      </c>
      <c r="K206" s="10">
        <v>0.27999999999999997</v>
      </c>
      <c r="L206" s="10">
        <v>5.800000000000001</v>
      </c>
      <c r="M206" s="10">
        <v>30</v>
      </c>
      <c r="N206" s="10">
        <v>9.4</v>
      </c>
      <c r="O206" s="10">
        <v>0.78</v>
      </c>
      <c r="P206">
        <v>0</v>
      </c>
      <c r="Q206" s="70">
        <v>0</v>
      </c>
    </row>
    <row r="207" spans="1:17" ht="15.75">
      <c r="A207" s="6"/>
      <c r="B207" s="8" t="s">
        <v>15</v>
      </c>
      <c r="C207" s="9">
        <v>500</v>
      </c>
      <c r="D207" s="13">
        <f>D202+D203+D204+D205+D206</f>
        <v>20.21</v>
      </c>
      <c r="E207" s="13">
        <f aca="true" t="shared" si="11" ref="E207:O207">E202+E203+E204+E205+E206</f>
        <v>20.729999999999997</v>
      </c>
      <c r="F207" s="13">
        <f t="shared" si="11"/>
        <v>79.575</v>
      </c>
      <c r="G207" s="13">
        <f t="shared" si="11"/>
        <v>607.12</v>
      </c>
      <c r="H207" s="13">
        <f t="shared" si="11"/>
        <v>0.18936666666666666</v>
      </c>
      <c r="I207" s="13">
        <f t="shared" si="11"/>
        <v>8.405</v>
      </c>
      <c r="J207" s="13">
        <f t="shared" si="11"/>
        <v>0</v>
      </c>
      <c r="K207" s="13">
        <f t="shared" si="11"/>
        <v>6.215599999999999</v>
      </c>
      <c r="L207" s="13">
        <f t="shared" si="11"/>
        <v>51.83266666666667</v>
      </c>
      <c r="M207" s="13">
        <f t="shared" si="11"/>
        <v>324.4863333333333</v>
      </c>
      <c r="N207" s="13">
        <f t="shared" si="11"/>
        <v>77.73633333333333</v>
      </c>
      <c r="O207" s="13">
        <f t="shared" si="11"/>
        <v>5.285866666666667</v>
      </c>
      <c r="P207" s="13">
        <f>P202+P203+P204+P205+P206</f>
        <v>0</v>
      </c>
      <c r="Q207" s="13">
        <f>Q202+Q203+Q204+Q205+Q206</f>
        <v>0</v>
      </c>
    </row>
    <row r="208" spans="1:17" ht="15.75">
      <c r="A208" s="74"/>
      <c r="B208" s="75"/>
      <c r="C208" s="76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8"/>
      <c r="Q208" s="71"/>
    </row>
    <row r="209" spans="1:17" ht="15.75">
      <c r="A209" s="95"/>
      <c r="B209" s="199" t="s">
        <v>21</v>
      </c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Q209" s="71"/>
    </row>
    <row r="210" spans="1:17" ht="39">
      <c r="A210" s="79" t="s">
        <v>36</v>
      </c>
      <c r="B210" s="80" t="s">
        <v>34</v>
      </c>
      <c r="C210" s="25">
        <v>100</v>
      </c>
      <c r="D210" s="25">
        <v>0.4</v>
      </c>
      <c r="E210" s="25">
        <v>0.4</v>
      </c>
      <c r="F210" s="25">
        <v>9.8</v>
      </c>
      <c r="G210" s="25">
        <v>47</v>
      </c>
      <c r="H210" s="25">
        <v>0.03</v>
      </c>
      <c r="I210" s="25">
        <v>10</v>
      </c>
      <c r="J210" s="25"/>
      <c r="K210" s="25">
        <v>0.2</v>
      </c>
      <c r="L210" s="25">
        <v>16</v>
      </c>
      <c r="M210" s="25">
        <v>11</v>
      </c>
      <c r="N210" s="25">
        <v>9</v>
      </c>
      <c r="O210" s="25">
        <v>2.2</v>
      </c>
      <c r="Q210" s="71"/>
    </row>
    <row r="211" spans="1:17" ht="36">
      <c r="A211" s="51" t="s">
        <v>151</v>
      </c>
      <c r="B211" s="7" t="s">
        <v>150</v>
      </c>
      <c r="C211" s="2" t="s">
        <v>76</v>
      </c>
      <c r="D211" s="10">
        <v>9.1052</v>
      </c>
      <c r="E211" s="10">
        <v>10.1</v>
      </c>
      <c r="F211" s="10">
        <v>12.9174</v>
      </c>
      <c r="G211" s="41">
        <v>146.52</v>
      </c>
      <c r="H211" s="10">
        <v>0.0522</v>
      </c>
      <c r="I211" s="10">
        <v>0.5356000000000001</v>
      </c>
      <c r="J211" s="10">
        <v>10.920000000000002</v>
      </c>
      <c r="K211" s="10">
        <v>4.079</v>
      </c>
      <c r="L211" s="10">
        <v>32.804</v>
      </c>
      <c r="M211" s="10">
        <v>120.77000000000001</v>
      </c>
      <c r="N211" s="10">
        <v>19.248</v>
      </c>
      <c r="O211" s="10">
        <v>1.0656</v>
      </c>
      <c r="Q211" s="71"/>
    </row>
    <row r="212" spans="1:17" ht="36">
      <c r="A212" s="51" t="s">
        <v>41</v>
      </c>
      <c r="B212" s="7" t="s">
        <v>39</v>
      </c>
      <c r="C212" s="2" t="s">
        <v>102</v>
      </c>
      <c r="D212" s="10">
        <v>4.59</v>
      </c>
      <c r="E212" s="10">
        <v>5.47</v>
      </c>
      <c r="F212" s="10">
        <v>27.76</v>
      </c>
      <c r="G212" s="41">
        <v>193.8</v>
      </c>
      <c r="H212" s="10">
        <v>0.21</v>
      </c>
      <c r="I212" s="10">
        <v>0</v>
      </c>
      <c r="J212" s="10">
        <v>20</v>
      </c>
      <c r="K212" s="10">
        <v>0.45</v>
      </c>
      <c r="L212" s="10">
        <v>25.19</v>
      </c>
      <c r="M212" s="10">
        <v>208.85</v>
      </c>
      <c r="N212" s="10">
        <v>140.52</v>
      </c>
      <c r="O212" s="10">
        <v>4.720000000000001</v>
      </c>
      <c r="Q212" s="71"/>
    </row>
    <row r="213" spans="1:17" ht="36">
      <c r="A213" s="51" t="s">
        <v>40</v>
      </c>
      <c r="B213" s="16" t="s">
        <v>127</v>
      </c>
      <c r="C213" s="18" t="s">
        <v>172</v>
      </c>
      <c r="D213" s="39">
        <v>0.09</v>
      </c>
      <c r="E213" s="39">
        <v>0.02</v>
      </c>
      <c r="F213" s="39">
        <v>10.72</v>
      </c>
      <c r="G213" s="39">
        <v>43.34</v>
      </c>
      <c r="H213" s="39"/>
      <c r="I213" s="39">
        <v>0.03</v>
      </c>
      <c r="J213" s="39"/>
      <c r="K213" s="39"/>
      <c r="L213" s="39">
        <v>11.25</v>
      </c>
      <c r="M213" s="39">
        <v>2.95</v>
      </c>
      <c r="N213" s="39">
        <v>1.7</v>
      </c>
      <c r="O213" s="39">
        <v>0.29</v>
      </c>
      <c r="Q213" s="71"/>
    </row>
    <row r="214" spans="1:17" ht="36">
      <c r="A214" s="51" t="s">
        <v>37</v>
      </c>
      <c r="B214" s="16" t="s">
        <v>32</v>
      </c>
      <c r="C214" s="1">
        <v>20</v>
      </c>
      <c r="D214" s="10">
        <v>1.32</v>
      </c>
      <c r="E214" s="10">
        <v>0.24</v>
      </c>
      <c r="F214" s="10">
        <v>7.920000000000001</v>
      </c>
      <c r="G214" s="12">
        <v>39.6</v>
      </c>
      <c r="H214" s="10">
        <v>0.034</v>
      </c>
      <c r="I214" s="11">
        <v>0</v>
      </c>
      <c r="J214" s="11">
        <v>0</v>
      </c>
      <c r="K214" s="10">
        <v>0.27999999999999997</v>
      </c>
      <c r="L214" s="10">
        <v>5.800000000000001</v>
      </c>
      <c r="M214" s="10">
        <v>30</v>
      </c>
      <c r="N214" s="10">
        <v>9.4</v>
      </c>
      <c r="O214" s="10">
        <v>0.78</v>
      </c>
      <c r="Q214" s="71"/>
    </row>
    <row r="215" spans="1:17" ht="15.75">
      <c r="A215" s="6"/>
      <c r="B215" s="8" t="s">
        <v>15</v>
      </c>
      <c r="C215" s="9">
        <v>571.5</v>
      </c>
      <c r="D215" s="13">
        <f>SUM(D210:D214)</f>
        <v>15.5052</v>
      </c>
      <c r="E215" s="13">
        <f>SUM(E210:E214)</f>
        <v>16.229999999999997</v>
      </c>
      <c r="F215" s="13">
        <f>SUM(F210:F214)</f>
        <v>69.1174</v>
      </c>
      <c r="G215" s="13">
        <f>SUM(G210:G214)</f>
        <v>470.2600000000001</v>
      </c>
      <c r="H215" s="13">
        <f>SUM(H210:H214)</f>
        <v>0.32620000000000005</v>
      </c>
      <c r="I215" s="13">
        <f>SUM(I210:I214)</f>
        <v>10.5656</v>
      </c>
      <c r="J215" s="13">
        <f>SUM(J210:J214)</f>
        <v>30.92</v>
      </c>
      <c r="K215" s="13">
        <f>SUM(K210:K214)</f>
        <v>5.009</v>
      </c>
      <c r="L215" s="13">
        <f>SUM(L210:L214)</f>
        <v>91.044</v>
      </c>
      <c r="M215" s="13">
        <f>SUM(M210:M214)</f>
        <v>373.57</v>
      </c>
      <c r="N215" s="13">
        <f>SUM(N210:N214)</f>
        <v>179.868</v>
      </c>
      <c r="O215" s="13">
        <f>SUM(O210:O214)</f>
        <v>9.0556</v>
      </c>
      <c r="Q215" s="71"/>
    </row>
    <row r="216" spans="1:15" ht="15.75">
      <c r="A216" s="125"/>
      <c r="B216" s="8" t="s">
        <v>189</v>
      </c>
      <c r="C216" s="108">
        <f>C169+C177+C186+C199+C207+C215</f>
        <v>3321.5</v>
      </c>
      <c r="D216" s="126">
        <f aca="true" t="shared" si="12" ref="D216:O216">D169+D177+D186+D199+D207+D215</f>
        <v>110.9938</v>
      </c>
      <c r="E216" s="126">
        <f t="shared" si="12"/>
        <v>111.41709999999998</v>
      </c>
      <c r="F216" s="126">
        <f t="shared" si="12"/>
        <v>466.0054</v>
      </c>
      <c r="G216" s="126">
        <f t="shared" si="12"/>
        <v>3314.55</v>
      </c>
      <c r="H216" s="126">
        <f t="shared" si="12"/>
        <v>1.5577666666666667</v>
      </c>
      <c r="I216" s="126">
        <f t="shared" si="12"/>
        <v>187.78429999999997</v>
      </c>
      <c r="J216" s="126">
        <f t="shared" si="12"/>
        <v>283.94</v>
      </c>
      <c r="K216" s="126">
        <f t="shared" si="12"/>
        <v>81.67459999999998</v>
      </c>
      <c r="L216" s="126">
        <f t="shared" si="12"/>
        <v>716.2690666666667</v>
      </c>
      <c r="M216" s="126">
        <f t="shared" si="12"/>
        <v>1707.1300333333331</v>
      </c>
      <c r="N216" s="126">
        <f t="shared" si="12"/>
        <v>504.6103333333333</v>
      </c>
      <c r="O216" s="126">
        <f t="shared" si="12"/>
        <v>35.08656666666667</v>
      </c>
    </row>
    <row r="217" spans="1:15" ht="15.75">
      <c r="A217" s="125"/>
      <c r="B217" s="8" t="s">
        <v>190</v>
      </c>
      <c r="C217" s="108">
        <f>C122+C216</f>
        <v>6650</v>
      </c>
      <c r="D217" s="126">
        <f>D122+D216</f>
        <v>224.30679999999998</v>
      </c>
      <c r="E217" s="126">
        <f>E122+E216</f>
        <v>225.97119999999995</v>
      </c>
      <c r="F217" s="126">
        <f>F122+F216</f>
        <v>945.7225000000001</v>
      </c>
      <c r="G217" s="126">
        <f>G122+G216</f>
        <v>6731.868550724637</v>
      </c>
      <c r="H217" s="126">
        <f>H122+H216</f>
        <v>3.5795565217391307</v>
      </c>
      <c r="I217" s="126">
        <f>I122+I216</f>
        <v>309.694452173913</v>
      </c>
      <c r="J217" s="126">
        <f>J122+J216</f>
        <v>555.6591304347826</v>
      </c>
      <c r="K217" s="126">
        <f>K122+K216</f>
        <v>170.5566652173913</v>
      </c>
      <c r="L217" s="126">
        <f>L122+L216</f>
        <v>1704.8973014492756</v>
      </c>
      <c r="M217" s="126">
        <f>M122+M216</f>
        <v>3760.7857355072456</v>
      </c>
      <c r="N217" s="126">
        <f>N122+N216</f>
        <v>1108.9106420289854</v>
      </c>
      <c r="O217" s="126">
        <f>O122+O216</f>
        <v>72.50434057971015</v>
      </c>
    </row>
    <row r="218" spans="1:17" ht="15.75">
      <c r="A218" s="125"/>
      <c r="B218" s="131" t="s">
        <v>136</v>
      </c>
      <c r="C218" s="130">
        <f>C217/12</f>
        <v>554.1666666666666</v>
      </c>
      <c r="D218" s="126">
        <f>D217/12</f>
        <v>18.69223333333333</v>
      </c>
      <c r="E218" s="126">
        <f aca="true" t="shared" si="13" ref="E218:Q218">E217/12</f>
        <v>18.83093333333333</v>
      </c>
      <c r="F218" s="126">
        <f t="shared" si="13"/>
        <v>78.81020833333334</v>
      </c>
      <c r="G218" s="126">
        <f t="shared" si="13"/>
        <v>560.9890458937198</v>
      </c>
      <c r="H218" s="126">
        <f t="shared" si="13"/>
        <v>0.2982963768115942</v>
      </c>
      <c r="I218" s="126">
        <f t="shared" si="13"/>
        <v>25.80787101449275</v>
      </c>
      <c r="J218" s="126">
        <f t="shared" si="13"/>
        <v>46.30492753623188</v>
      </c>
      <c r="K218" s="126">
        <f t="shared" si="13"/>
        <v>14.213055434782609</v>
      </c>
      <c r="L218" s="126">
        <f t="shared" si="13"/>
        <v>142.07477512077296</v>
      </c>
      <c r="M218" s="126">
        <f t="shared" si="13"/>
        <v>313.39881129227047</v>
      </c>
      <c r="N218" s="126">
        <f t="shared" si="13"/>
        <v>92.40922016908212</v>
      </c>
      <c r="O218" s="126">
        <f t="shared" si="13"/>
        <v>6.042028381642512</v>
      </c>
      <c r="P218" s="126">
        <f t="shared" si="13"/>
        <v>0</v>
      </c>
      <c r="Q218" s="126">
        <f t="shared" si="13"/>
        <v>0</v>
      </c>
    </row>
    <row r="224" ht="15">
      <c r="Q224" s="71"/>
    </row>
  </sheetData>
  <sheetProtection/>
  <autoFilter ref="A2:A231"/>
  <mergeCells count="25">
    <mergeCell ref="B51:O51"/>
    <mergeCell ref="B59:O59"/>
    <mergeCell ref="B2:O3"/>
    <mergeCell ref="B47:O47"/>
    <mergeCell ref="K48:O48"/>
    <mergeCell ref="A170:O170"/>
    <mergeCell ref="B209:O209"/>
    <mergeCell ref="B114:O114"/>
    <mergeCell ref="C95:O95"/>
    <mergeCell ref="B161:O161"/>
    <mergeCell ref="A94:O94"/>
    <mergeCell ref="A2:A48"/>
    <mergeCell ref="B20:K20"/>
    <mergeCell ref="B21:K21"/>
    <mergeCell ref="B22:K22"/>
    <mergeCell ref="B86:O86"/>
    <mergeCell ref="B50:O50"/>
    <mergeCell ref="A85:O85"/>
    <mergeCell ref="B162:O162"/>
    <mergeCell ref="B201:O201"/>
    <mergeCell ref="B193:O193"/>
    <mergeCell ref="B179:O179"/>
    <mergeCell ref="B171:O171"/>
    <mergeCell ref="A103:O103"/>
    <mergeCell ref="B104:O104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8"/>
  <sheetViews>
    <sheetView zoomScalePageLayoutView="0" workbookViewId="0" topLeftCell="A41">
      <selection activeCell="C130" sqref="C130:G135"/>
    </sheetView>
  </sheetViews>
  <sheetFormatPr defaultColWidth="9.140625" defaultRowHeight="15"/>
  <cols>
    <col min="1" max="1" width="28.7109375" style="129" customWidth="1"/>
    <col min="2" max="2" width="55.00390625" style="0" customWidth="1"/>
    <col min="3" max="3" width="11.00390625" style="0" customWidth="1"/>
    <col min="6" max="6" width="10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70" hidden="1" customWidth="1"/>
    <col min="18" max="18" width="9.140625" style="69" customWidth="1"/>
  </cols>
  <sheetData>
    <row r="2" spans="1:15" ht="15">
      <c r="A2" s="206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ht="15">
      <c r="A3" s="206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ht="18">
      <c r="A4" s="206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8">
      <c r="A5" s="206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8">
      <c r="A6" s="206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8">
      <c r="A7" s="206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8">
      <c r="A8" s="206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8">
      <c r="A9" s="206"/>
      <c r="M9" s="73"/>
      <c r="N9" s="73"/>
      <c r="O9" s="73"/>
    </row>
    <row r="10" spans="1:15" ht="18">
      <c r="A10" s="206"/>
      <c r="M10" s="73"/>
      <c r="N10" s="73"/>
      <c r="O10" s="73"/>
    </row>
    <row r="11" spans="1:15" ht="18">
      <c r="A11" s="206"/>
      <c r="M11" s="73"/>
      <c r="N11" s="73"/>
      <c r="O11" s="73"/>
    </row>
    <row r="12" spans="1:15" ht="18">
      <c r="A12" s="206"/>
      <c r="B12" s="123" t="s">
        <v>123</v>
      </c>
      <c r="C12" s="54"/>
      <c r="D12" s="55"/>
      <c r="E12" s="55"/>
      <c r="H12" s="49"/>
      <c r="I12" s="56" t="s">
        <v>54</v>
      </c>
      <c r="J12" s="56"/>
      <c r="K12" s="56"/>
      <c r="M12" s="73"/>
      <c r="N12" s="73"/>
      <c r="O12" s="73"/>
    </row>
    <row r="13" spans="1:15" ht="18">
      <c r="A13" s="206"/>
      <c r="B13" s="124" t="s">
        <v>124</v>
      </c>
      <c r="C13" s="54"/>
      <c r="D13" s="55"/>
      <c r="E13" s="55"/>
      <c r="H13" s="49"/>
      <c r="I13" s="56" t="s">
        <v>187</v>
      </c>
      <c r="J13" s="56"/>
      <c r="K13" s="56"/>
      <c r="M13" s="73"/>
      <c r="N13" s="73"/>
      <c r="O13" s="73"/>
    </row>
    <row r="14" spans="1:15" ht="18">
      <c r="A14" s="206"/>
      <c r="B14" s="67"/>
      <c r="C14" s="57"/>
      <c r="D14" s="55"/>
      <c r="E14" s="55"/>
      <c r="H14" s="49"/>
      <c r="L14" s="55"/>
      <c r="M14" s="73"/>
      <c r="N14" s="73"/>
      <c r="O14" s="73"/>
    </row>
    <row r="15" spans="1:15" ht="18">
      <c r="A15" s="206"/>
      <c r="B15" s="66" t="s">
        <v>125</v>
      </c>
      <c r="C15" s="54"/>
      <c r="D15" s="55"/>
      <c r="E15" s="55"/>
      <c r="H15" s="49"/>
      <c r="I15" s="58" t="s">
        <v>188</v>
      </c>
      <c r="J15" s="58"/>
      <c r="K15" s="58"/>
      <c r="L15" s="59"/>
      <c r="M15" s="73"/>
      <c r="N15" s="73"/>
      <c r="O15" s="73"/>
    </row>
    <row r="16" spans="1:15" ht="18">
      <c r="A16" s="206"/>
      <c r="B16" s="54"/>
      <c r="C16" s="54"/>
      <c r="D16" s="55"/>
      <c r="E16" s="55"/>
      <c r="F16" s="55"/>
      <c r="G16" s="55"/>
      <c r="H16" s="55"/>
      <c r="I16" s="55"/>
      <c r="J16" s="60"/>
      <c r="K16" s="61"/>
      <c r="L16" s="59"/>
      <c r="M16" s="73"/>
      <c r="N16" s="73"/>
      <c r="O16" s="73"/>
    </row>
    <row r="17" spans="1:15" ht="18">
      <c r="A17" s="206"/>
      <c r="B17" s="62"/>
      <c r="C17" s="53"/>
      <c r="D17" s="55"/>
      <c r="E17" s="55"/>
      <c r="F17" s="55"/>
      <c r="G17" s="55"/>
      <c r="H17" s="49"/>
      <c r="M17" s="73"/>
      <c r="N17" s="73"/>
      <c r="O17" s="73"/>
    </row>
    <row r="18" spans="1:15" ht="18">
      <c r="A18" s="206"/>
      <c r="B18" s="53"/>
      <c r="C18" s="55"/>
      <c r="D18" s="55"/>
      <c r="E18" s="55"/>
      <c r="F18" s="55"/>
      <c r="G18" s="55"/>
      <c r="H18" s="55"/>
      <c r="I18" s="55"/>
      <c r="J18" s="60"/>
      <c r="K18" s="60"/>
      <c r="L18" s="63"/>
      <c r="M18" s="73"/>
      <c r="N18" s="73"/>
      <c r="O18" s="73"/>
    </row>
    <row r="19" spans="1:15" ht="18">
      <c r="A19" s="206"/>
      <c r="B19" s="53"/>
      <c r="C19" s="55"/>
      <c r="D19" s="55"/>
      <c r="E19" s="55"/>
      <c r="F19" s="55"/>
      <c r="G19" s="55"/>
      <c r="H19" s="55"/>
      <c r="I19" s="55"/>
      <c r="J19" s="60"/>
      <c r="K19" s="60"/>
      <c r="L19" s="63"/>
      <c r="M19" s="73"/>
      <c r="N19" s="73"/>
      <c r="O19" s="73"/>
    </row>
    <row r="20" spans="1:15" ht="34.5">
      <c r="A20" s="206"/>
      <c r="B20" s="207" t="s">
        <v>164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73"/>
      <c r="N20" s="73"/>
      <c r="O20" s="73"/>
    </row>
    <row r="21" spans="1:15" ht="18.75">
      <c r="A21" s="206"/>
      <c r="B21" s="213" t="s">
        <v>56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73"/>
      <c r="N21" s="73"/>
      <c r="O21" s="73"/>
    </row>
    <row r="22" spans="1:15" ht="18.75">
      <c r="A22" s="206"/>
      <c r="B22" s="213" t="s">
        <v>55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73"/>
      <c r="N22" s="73"/>
      <c r="O22" s="73"/>
    </row>
    <row r="23" spans="1:15" ht="18.75">
      <c r="A23" s="206"/>
      <c r="B23" s="68"/>
      <c r="C23" s="68"/>
      <c r="D23" s="68"/>
      <c r="E23" s="68"/>
      <c r="F23" s="68"/>
      <c r="G23" s="68"/>
      <c r="H23" s="68"/>
      <c r="I23" s="68"/>
      <c r="J23" s="68"/>
      <c r="K23" s="68"/>
      <c r="M23" s="73"/>
      <c r="N23" s="73"/>
      <c r="O23" s="73"/>
    </row>
    <row r="24" spans="1:15" ht="18">
      <c r="A24" s="206"/>
      <c r="M24" s="73"/>
      <c r="N24" s="73"/>
      <c r="O24" s="73"/>
    </row>
    <row r="25" spans="1:15" ht="18">
      <c r="A25" s="206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1:15" ht="18">
      <c r="A26" s="206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1:15" ht="18">
      <c r="A27" s="206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15" ht="18">
      <c r="A28" s="206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1:15" ht="18">
      <c r="A29" s="206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5" ht="18">
      <c r="A30" s="206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15" ht="18">
      <c r="A31" s="206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15" ht="18">
      <c r="A32" s="206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5" ht="18">
      <c r="A33" s="206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18">
      <c r="A34" s="206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ht="18">
      <c r="A35" s="206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1:15" ht="18">
      <c r="A36" s="206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ht="18">
      <c r="A37" s="206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ht="18">
      <c r="A38" s="206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1:15" ht="18">
      <c r="A39" s="206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1:15" ht="18">
      <c r="A40" s="206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 ht="18">
      <c r="A41" s="206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1:15" ht="18">
      <c r="A42" s="206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ht="18">
      <c r="A43" s="206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15" ht="18">
      <c r="A44" s="206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1:15" ht="18">
      <c r="A45" s="206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1:15" ht="18">
      <c r="A46" s="206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1:15" ht="18">
      <c r="A47" s="206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ht="18">
      <c r="A48" s="206"/>
      <c r="B48" s="209" t="s">
        <v>50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ht="15">
      <c r="A49" s="206"/>
      <c r="B49" s="212" t="s">
        <v>140</v>
      </c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</row>
    <row r="50" ht="15">
      <c r="A50" s="206"/>
    </row>
    <row r="51" spans="1:15" ht="25.5">
      <c r="A51" s="6" t="s">
        <v>25</v>
      </c>
      <c r="B51" s="14" t="s">
        <v>0</v>
      </c>
      <c r="C51" s="14" t="s">
        <v>27</v>
      </c>
      <c r="D51" s="15" t="s">
        <v>1</v>
      </c>
      <c r="E51" s="15" t="s">
        <v>2</v>
      </c>
      <c r="F51" s="15" t="s">
        <v>3</v>
      </c>
      <c r="G51" s="15" t="s">
        <v>4</v>
      </c>
      <c r="H51" s="15" t="s">
        <v>5</v>
      </c>
      <c r="I51" s="15" t="s">
        <v>6</v>
      </c>
      <c r="J51" s="15" t="s">
        <v>7</v>
      </c>
      <c r="K51" s="15" t="s">
        <v>8</v>
      </c>
      <c r="L51" s="15" t="s">
        <v>9</v>
      </c>
      <c r="M51" s="15" t="s">
        <v>10</v>
      </c>
      <c r="N51" s="15" t="s">
        <v>11</v>
      </c>
      <c r="O51" s="15" t="s">
        <v>12</v>
      </c>
    </row>
    <row r="52" spans="1:15" ht="15.75">
      <c r="A52" s="93"/>
      <c r="B52" s="195" t="s">
        <v>26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</row>
    <row r="53" spans="1:15" ht="15.75">
      <c r="A53" s="22"/>
      <c r="B53" s="195" t="s">
        <v>14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</row>
    <row r="54" spans="1:15" ht="36.75">
      <c r="A54" s="4" t="s">
        <v>59</v>
      </c>
      <c r="B54" s="7" t="s">
        <v>75</v>
      </c>
      <c r="C54" s="2">
        <v>100</v>
      </c>
      <c r="D54" s="41">
        <v>11.277777777777779</v>
      </c>
      <c r="E54" s="41">
        <v>16.71</v>
      </c>
      <c r="F54" s="41">
        <v>9</v>
      </c>
      <c r="G54" s="41">
        <v>221.73913043478262</v>
      </c>
      <c r="H54" s="41">
        <v>0.15217391304347827</v>
      </c>
      <c r="I54" s="41">
        <v>0.21739130434782608</v>
      </c>
      <c r="J54" s="41">
        <v>3.0434782608695623</v>
      </c>
      <c r="K54" s="41">
        <v>2.5217391304347823</v>
      </c>
      <c r="L54" s="41">
        <v>14.978260869565219</v>
      </c>
      <c r="M54" s="41">
        <v>116.21739130434783</v>
      </c>
      <c r="N54" s="41">
        <v>17.869565217391308</v>
      </c>
      <c r="O54" s="41">
        <v>1.891304347826087</v>
      </c>
    </row>
    <row r="55" spans="1:15" ht="36.75">
      <c r="A55" s="4" t="s">
        <v>44</v>
      </c>
      <c r="B55" s="7" t="s">
        <v>66</v>
      </c>
      <c r="C55" s="2" t="s">
        <v>22</v>
      </c>
      <c r="D55" s="41">
        <v>6.8313999999999995</v>
      </c>
      <c r="E55" s="41">
        <v>4.4328</v>
      </c>
      <c r="F55" s="41">
        <v>38.374</v>
      </c>
      <c r="G55" s="41">
        <v>220.56</v>
      </c>
      <c r="H55" s="41">
        <v>0.0684</v>
      </c>
      <c r="I55" s="41">
        <v>0</v>
      </c>
      <c r="J55" s="41">
        <v>20</v>
      </c>
      <c r="K55" s="41">
        <v>0.9770000000000001</v>
      </c>
      <c r="L55" s="41">
        <v>14.6298</v>
      </c>
      <c r="M55" s="41">
        <v>46.101299999999995</v>
      </c>
      <c r="N55" s="41">
        <v>10.3428</v>
      </c>
      <c r="O55" s="41">
        <v>1.0324</v>
      </c>
    </row>
    <row r="56" spans="1:15" ht="36.75">
      <c r="A56" s="4" t="s">
        <v>129</v>
      </c>
      <c r="B56" s="16" t="s">
        <v>126</v>
      </c>
      <c r="C56" s="18">
        <v>200</v>
      </c>
      <c r="D56" s="39">
        <v>0.662</v>
      </c>
      <c r="E56" s="39">
        <v>0.09000000000000001</v>
      </c>
      <c r="F56" s="39">
        <v>22.03</v>
      </c>
      <c r="G56" s="39">
        <v>92.9</v>
      </c>
      <c r="H56" s="39">
        <v>0.016</v>
      </c>
      <c r="I56" s="39">
        <v>0.726</v>
      </c>
      <c r="J56" s="39">
        <v>0</v>
      </c>
      <c r="K56" s="39">
        <v>0.508</v>
      </c>
      <c r="L56" s="39">
        <v>32.480000000000004</v>
      </c>
      <c r="M56" s="39">
        <v>23.44</v>
      </c>
      <c r="N56" s="39">
        <v>17.46</v>
      </c>
      <c r="O56" s="39">
        <v>0.6980000000000001</v>
      </c>
    </row>
    <row r="57" spans="1:15" ht="36">
      <c r="A57" s="51" t="s">
        <v>38</v>
      </c>
      <c r="B57" s="7" t="s">
        <v>31</v>
      </c>
      <c r="C57" s="1">
        <v>30</v>
      </c>
      <c r="D57" s="10">
        <v>2.28</v>
      </c>
      <c r="E57" s="10">
        <v>0.23999999999999996</v>
      </c>
      <c r="F57" s="10">
        <v>14.759999999999998</v>
      </c>
      <c r="G57" s="12">
        <v>70.5</v>
      </c>
      <c r="H57" s="10">
        <v>0.033</v>
      </c>
      <c r="I57" s="11">
        <v>0</v>
      </c>
      <c r="J57" s="11">
        <v>0</v>
      </c>
      <c r="K57" s="10">
        <v>0.33</v>
      </c>
      <c r="L57" s="10">
        <v>6</v>
      </c>
      <c r="M57" s="10">
        <v>19.5</v>
      </c>
      <c r="N57" s="10">
        <v>4.199999999999999</v>
      </c>
      <c r="O57" s="10">
        <v>0.33</v>
      </c>
    </row>
    <row r="58" spans="1:15" ht="36">
      <c r="A58" s="51" t="s">
        <v>37</v>
      </c>
      <c r="B58" s="7" t="s">
        <v>32</v>
      </c>
      <c r="C58" s="1">
        <v>35</v>
      </c>
      <c r="D58" s="41">
        <v>2.3100000000000005</v>
      </c>
      <c r="E58" s="41">
        <v>0.42</v>
      </c>
      <c r="F58" s="41">
        <v>13.860000000000001</v>
      </c>
      <c r="G58" s="41">
        <v>69.3</v>
      </c>
      <c r="H58" s="41">
        <v>0.059500000000000004</v>
      </c>
      <c r="I58" s="41">
        <v>0</v>
      </c>
      <c r="J58" s="41">
        <v>0</v>
      </c>
      <c r="K58" s="41">
        <v>0.49</v>
      </c>
      <c r="L58" s="41">
        <v>10.150000000000002</v>
      </c>
      <c r="M58" s="41">
        <v>52.5</v>
      </c>
      <c r="N58" s="41">
        <v>16.45</v>
      </c>
      <c r="O58" s="41">
        <v>1.365</v>
      </c>
    </row>
    <row r="59" spans="1:17" ht="15.75">
      <c r="A59" s="21"/>
      <c r="B59" s="19" t="s">
        <v>15</v>
      </c>
      <c r="C59" s="20">
        <v>550</v>
      </c>
      <c r="D59" s="26">
        <f>SUM(D54:D58)</f>
        <v>23.361177777777776</v>
      </c>
      <c r="E59" s="26">
        <f aca="true" t="shared" si="0" ref="E59:O59">SUM(E54:E58)</f>
        <v>21.8928</v>
      </c>
      <c r="F59" s="26">
        <f t="shared" si="0"/>
        <v>98.02399999999999</v>
      </c>
      <c r="G59" s="26">
        <f t="shared" si="0"/>
        <v>674.9991304347826</v>
      </c>
      <c r="H59" s="26">
        <f t="shared" si="0"/>
        <v>0.3290739130434783</v>
      </c>
      <c r="I59" s="26">
        <f t="shared" si="0"/>
        <v>0.943391304347826</v>
      </c>
      <c r="J59" s="26">
        <f t="shared" si="0"/>
        <v>23.043478260869563</v>
      </c>
      <c r="K59" s="26">
        <f t="shared" si="0"/>
        <v>4.826739130434783</v>
      </c>
      <c r="L59" s="26">
        <f t="shared" si="0"/>
        <v>78.23806086956523</v>
      </c>
      <c r="M59" s="26">
        <f t="shared" si="0"/>
        <v>257.75869130434785</v>
      </c>
      <c r="N59" s="26">
        <f t="shared" si="0"/>
        <v>66.32236521739131</v>
      </c>
      <c r="O59" s="26">
        <f t="shared" si="0"/>
        <v>5.316704347826087</v>
      </c>
      <c r="P59" s="26" t="e">
        <f>#REF!+P54+P55+P56+P57+P58</f>
        <v>#REF!</v>
      </c>
      <c r="Q59" s="26" t="e">
        <f>#REF!+Q54+Q55+Q56+Q57+Q58</f>
        <v>#REF!</v>
      </c>
    </row>
    <row r="60" spans="1:15" ht="15.75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</row>
    <row r="61" spans="1:15" ht="15.75">
      <c r="A61" s="93"/>
      <c r="B61" s="195" t="s">
        <v>16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</row>
    <row r="62" spans="1:15" ht="36">
      <c r="A62" s="51" t="s">
        <v>65</v>
      </c>
      <c r="B62" s="7" t="s">
        <v>48</v>
      </c>
      <c r="C62" s="3" t="s">
        <v>72</v>
      </c>
      <c r="D62" s="41">
        <v>2.63</v>
      </c>
      <c r="E62" s="41">
        <v>2.66</v>
      </c>
      <c r="F62" s="41">
        <v>0</v>
      </c>
      <c r="G62" s="41">
        <v>34.333333333333336</v>
      </c>
      <c r="H62" s="41">
        <v>0.0033333333333333335</v>
      </c>
      <c r="I62" s="41">
        <v>0.06999999999999999</v>
      </c>
      <c r="J62" s="41">
        <v>21</v>
      </c>
      <c r="K62" s="41">
        <v>0.04</v>
      </c>
      <c r="L62" s="41">
        <v>100</v>
      </c>
      <c r="M62" s="41">
        <v>60</v>
      </c>
      <c r="N62" s="41">
        <v>5.5</v>
      </c>
      <c r="O62" s="41">
        <v>0.06999999999999999</v>
      </c>
    </row>
    <row r="63" spans="1:15" ht="36">
      <c r="A63" s="51" t="s">
        <v>144</v>
      </c>
      <c r="B63" s="7" t="s">
        <v>143</v>
      </c>
      <c r="C63" s="1" t="s">
        <v>24</v>
      </c>
      <c r="D63" s="41">
        <v>10.45</v>
      </c>
      <c r="E63" s="41">
        <v>11.71</v>
      </c>
      <c r="F63" s="41">
        <v>22.89</v>
      </c>
      <c r="G63" s="41">
        <v>221</v>
      </c>
      <c r="H63" s="41">
        <v>0.03</v>
      </c>
      <c r="I63" s="41">
        <v>0.92</v>
      </c>
      <c r="J63" s="81"/>
      <c r="K63" s="41">
        <v>2.61</v>
      </c>
      <c r="L63" s="41">
        <v>21.81</v>
      </c>
      <c r="M63" s="41">
        <v>154.15</v>
      </c>
      <c r="N63" s="41">
        <v>22.03</v>
      </c>
      <c r="O63" s="41">
        <v>3.06</v>
      </c>
    </row>
    <row r="64" spans="1:15" ht="36.75">
      <c r="A64" s="4" t="s">
        <v>122</v>
      </c>
      <c r="B64" s="7" t="s">
        <v>39</v>
      </c>
      <c r="C64" s="2" t="s">
        <v>103</v>
      </c>
      <c r="D64" s="41">
        <v>5.5479520958084</v>
      </c>
      <c r="E64" s="41">
        <v>6.93065868263473</v>
      </c>
      <c r="F64" s="41">
        <v>37.7149221556886</v>
      </c>
      <c r="G64" s="41">
        <v>276.5604790419162</v>
      </c>
      <c r="H64" s="41">
        <v>0.252</v>
      </c>
      <c r="I64" s="41">
        <v>0</v>
      </c>
      <c r="J64" s="41">
        <v>11.976047904191617</v>
      </c>
      <c r="K64" s="41">
        <v>0.5009341317365269</v>
      </c>
      <c r="L64" s="41">
        <v>29.506562874251497</v>
      </c>
      <c r="M64" s="41">
        <v>249.71820359281438</v>
      </c>
      <c r="N64" s="41">
        <v>168.624</v>
      </c>
      <c r="O64" s="41">
        <v>5.657988023952097</v>
      </c>
    </row>
    <row r="65" spans="1:15" ht="36">
      <c r="A65" s="51" t="s">
        <v>45</v>
      </c>
      <c r="B65" s="7" t="s">
        <v>35</v>
      </c>
      <c r="C65" s="1" t="s">
        <v>68</v>
      </c>
      <c r="D65" s="41">
        <v>0.13</v>
      </c>
      <c r="E65" s="41">
        <v>0.02</v>
      </c>
      <c r="F65" s="41">
        <v>10.2</v>
      </c>
      <c r="G65" s="41">
        <v>42</v>
      </c>
      <c r="H65" s="41"/>
      <c r="I65" s="41">
        <v>2.83</v>
      </c>
      <c r="J65" s="41"/>
      <c r="K65" s="41">
        <v>0.01</v>
      </c>
      <c r="L65" s="41">
        <v>14.05</v>
      </c>
      <c r="M65" s="41">
        <v>4.4</v>
      </c>
      <c r="N65" s="41">
        <v>2.4</v>
      </c>
      <c r="O65" s="41">
        <v>0.34</v>
      </c>
    </row>
    <row r="66" spans="1:15" ht="36">
      <c r="A66" s="51" t="s">
        <v>38</v>
      </c>
      <c r="B66" s="16" t="s">
        <v>31</v>
      </c>
      <c r="C66" s="1">
        <v>20</v>
      </c>
      <c r="D66" s="10">
        <v>1.5199999999999998</v>
      </c>
      <c r="E66" s="10">
        <v>0.15999999999999998</v>
      </c>
      <c r="F66" s="10">
        <v>9.839999999999998</v>
      </c>
      <c r="G66" s="12">
        <v>47</v>
      </c>
      <c r="H66" s="10">
        <v>0.022000000000000002</v>
      </c>
      <c r="I66" s="11">
        <v>0</v>
      </c>
      <c r="J66" s="11">
        <v>0</v>
      </c>
      <c r="K66" s="10">
        <v>0.22</v>
      </c>
      <c r="L66" s="10">
        <v>4</v>
      </c>
      <c r="M66" s="10">
        <v>13</v>
      </c>
      <c r="N66" s="10">
        <v>2.7999999999999994</v>
      </c>
      <c r="O66" s="10">
        <v>0.22</v>
      </c>
    </row>
    <row r="67" spans="1:15" ht="36">
      <c r="A67" s="51" t="s">
        <v>37</v>
      </c>
      <c r="B67" s="16" t="s">
        <v>32</v>
      </c>
      <c r="C67" s="17">
        <v>40</v>
      </c>
      <c r="D67" s="39">
        <v>2.64</v>
      </c>
      <c r="E67" s="39">
        <v>0.48</v>
      </c>
      <c r="F67" s="39">
        <v>15.840000000000002</v>
      </c>
      <c r="G67" s="39">
        <v>79.2</v>
      </c>
      <c r="H67" s="39">
        <v>0.068</v>
      </c>
      <c r="I67" s="39">
        <v>0</v>
      </c>
      <c r="J67" s="39">
        <v>0</v>
      </c>
      <c r="K67" s="39">
        <v>0.5599999999999999</v>
      </c>
      <c r="L67" s="39">
        <v>11.600000000000001</v>
      </c>
      <c r="M67" s="39">
        <v>60</v>
      </c>
      <c r="N67" s="39">
        <v>18.8</v>
      </c>
      <c r="O67" s="39">
        <v>1.56</v>
      </c>
    </row>
    <row r="68" spans="1:17" ht="15.75">
      <c r="A68" s="21"/>
      <c r="B68" s="19" t="s">
        <v>15</v>
      </c>
      <c r="C68" s="20">
        <v>553</v>
      </c>
      <c r="D68" s="26">
        <f>SUM(D62:D67)</f>
        <v>22.917952095808396</v>
      </c>
      <c r="E68" s="26">
        <f aca="true" t="shared" si="1" ref="E68:O68">SUM(E62:E67)</f>
        <v>21.960658682634733</v>
      </c>
      <c r="F68" s="26">
        <f t="shared" si="1"/>
        <v>96.48492215568861</v>
      </c>
      <c r="G68" s="26">
        <f t="shared" si="1"/>
        <v>700.0938123752496</v>
      </c>
      <c r="H68" s="26">
        <f t="shared" si="1"/>
        <v>0.37533333333333335</v>
      </c>
      <c r="I68" s="26">
        <f t="shared" si="1"/>
        <v>3.8200000000000003</v>
      </c>
      <c r="J68" s="26">
        <f t="shared" si="1"/>
        <v>32.97604790419162</v>
      </c>
      <c r="K68" s="26">
        <f t="shared" si="1"/>
        <v>3.940934131736527</v>
      </c>
      <c r="L68" s="26">
        <f t="shared" si="1"/>
        <v>180.9665628742515</v>
      </c>
      <c r="M68" s="26">
        <f t="shared" si="1"/>
        <v>541.2682035928144</v>
      </c>
      <c r="N68" s="26">
        <f t="shared" si="1"/>
        <v>220.15400000000002</v>
      </c>
      <c r="O68" s="26">
        <f t="shared" si="1"/>
        <v>10.907988023952097</v>
      </c>
      <c r="P68" s="132">
        <v>0.25</v>
      </c>
      <c r="Q68" s="71">
        <v>0.25</v>
      </c>
    </row>
    <row r="69" spans="1:15" ht="15.75" customHeight="1">
      <c r="A69" s="155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</row>
    <row r="70" spans="1:15" ht="15.75">
      <c r="A70" s="93"/>
      <c r="B70" s="195" t="s">
        <v>17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</row>
    <row r="71" spans="1:15" ht="33.75">
      <c r="A71" s="156" t="s">
        <v>165</v>
      </c>
      <c r="B71" s="189" t="s">
        <v>166</v>
      </c>
      <c r="C71" s="145">
        <v>100</v>
      </c>
      <c r="D71" s="144">
        <v>1.291</v>
      </c>
      <c r="E71" s="144">
        <v>6.083</v>
      </c>
      <c r="F71" s="144">
        <v>11.205</v>
      </c>
      <c r="G71" s="144">
        <v>103.9</v>
      </c>
      <c r="H71" s="144">
        <v>0.020000000000000004</v>
      </c>
      <c r="I71" s="144">
        <v>6.440000000000001</v>
      </c>
      <c r="J71" s="144">
        <v>0</v>
      </c>
      <c r="K71" s="144">
        <v>10.600000000000001</v>
      </c>
      <c r="L71" s="144">
        <v>29.268</v>
      </c>
      <c r="M71" s="144">
        <v>31.808</v>
      </c>
      <c r="N71" s="144">
        <v>16.832</v>
      </c>
      <c r="O71" s="144">
        <v>1.4800000000000002</v>
      </c>
    </row>
    <row r="72" spans="1:15" ht="36">
      <c r="A72" s="51" t="s">
        <v>118</v>
      </c>
      <c r="B72" s="7" t="s">
        <v>114</v>
      </c>
      <c r="C72" s="18" t="s">
        <v>115</v>
      </c>
      <c r="D72" s="39">
        <v>12.0024</v>
      </c>
      <c r="E72" s="39">
        <v>10.0406</v>
      </c>
      <c r="F72" s="39">
        <v>13.76036</v>
      </c>
      <c r="G72" s="39">
        <v>195.1</v>
      </c>
      <c r="H72" s="39">
        <v>0.10400000000000001</v>
      </c>
      <c r="I72" s="39">
        <v>3.035</v>
      </c>
      <c r="J72" s="39">
        <v>64.92</v>
      </c>
      <c r="K72" s="39">
        <v>1.702</v>
      </c>
      <c r="L72" s="39">
        <v>47.546</v>
      </c>
      <c r="M72" s="39">
        <v>162.008</v>
      </c>
      <c r="N72" s="39">
        <v>24.734</v>
      </c>
      <c r="O72" s="39">
        <v>1.6456</v>
      </c>
    </row>
    <row r="73" spans="1:15" ht="24.75">
      <c r="A73" s="4" t="s">
        <v>58</v>
      </c>
      <c r="B73" s="16" t="s">
        <v>57</v>
      </c>
      <c r="C73" s="18">
        <v>180</v>
      </c>
      <c r="D73" s="39">
        <v>5.445</v>
      </c>
      <c r="E73" s="39">
        <v>11.45</v>
      </c>
      <c r="F73" s="39">
        <v>44.12</v>
      </c>
      <c r="G73" s="39">
        <v>262.64</v>
      </c>
      <c r="H73" s="39">
        <v>0.030600000000000002</v>
      </c>
      <c r="I73" s="39">
        <v>0</v>
      </c>
      <c r="J73" s="39">
        <v>0</v>
      </c>
      <c r="K73" s="39">
        <v>0.3384</v>
      </c>
      <c r="L73" s="39">
        <v>1.638</v>
      </c>
      <c r="M73" s="39">
        <v>73.134</v>
      </c>
      <c r="N73" s="39">
        <v>19.602</v>
      </c>
      <c r="O73" s="39">
        <v>0.6317999999999999</v>
      </c>
    </row>
    <row r="74" spans="1:15" ht="36.75">
      <c r="A74" s="4" t="s">
        <v>40</v>
      </c>
      <c r="B74" s="16" t="s">
        <v>127</v>
      </c>
      <c r="C74" s="18" t="s">
        <v>172</v>
      </c>
      <c r="D74" s="39">
        <v>0.09</v>
      </c>
      <c r="E74" s="39">
        <v>0.02</v>
      </c>
      <c r="F74" s="39">
        <v>10.72</v>
      </c>
      <c r="G74" s="39">
        <v>43.34</v>
      </c>
      <c r="H74" s="39"/>
      <c r="I74" s="39">
        <v>0.03</v>
      </c>
      <c r="J74" s="39"/>
      <c r="K74" s="39"/>
      <c r="L74" s="39">
        <v>11.25</v>
      </c>
      <c r="M74" s="39">
        <v>2.95</v>
      </c>
      <c r="N74" s="39">
        <v>1.7</v>
      </c>
      <c r="O74" s="39">
        <v>0.29</v>
      </c>
    </row>
    <row r="75" spans="1:15" ht="36">
      <c r="A75" s="51" t="s">
        <v>37</v>
      </c>
      <c r="B75" s="16" t="s">
        <v>32</v>
      </c>
      <c r="C75" s="17">
        <v>40</v>
      </c>
      <c r="D75" s="39">
        <v>2.64</v>
      </c>
      <c r="E75" s="39">
        <v>0.48</v>
      </c>
      <c r="F75" s="39">
        <v>15.840000000000002</v>
      </c>
      <c r="G75" s="39">
        <v>79.2</v>
      </c>
      <c r="H75" s="39">
        <v>0.068</v>
      </c>
      <c r="I75" s="39">
        <v>0</v>
      </c>
      <c r="J75" s="39">
        <v>0</v>
      </c>
      <c r="K75" s="39">
        <v>0.5599999999999999</v>
      </c>
      <c r="L75" s="39">
        <v>11.600000000000001</v>
      </c>
      <c r="M75" s="39">
        <v>60</v>
      </c>
      <c r="N75" s="39">
        <v>18.8</v>
      </c>
      <c r="O75" s="39">
        <v>1.56</v>
      </c>
    </row>
    <row r="76" spans="1:17" ht="15.75">
      <c r="A76" s="21"/>
      <c r="B76" s="19" t="s">
        <v>15</v>
      </c>
      <c r="C76" s="20">
        <v>628.5</v>
      </c>
      <c r="D76" s="26">
        <f>SUM(D71:D75)</f>
        <v>21.4684</v>
      </c>
      <c r="E76" s="26">
        <v>24.13</v>
      </c>
      <c r="F76" s="26">
        <f aca="true" t="shared" si="2" ref="F76:O76">SUM(F71:F75)</f>
        <v>95.64536</v>
      </c>
      <c r="G76" s="26">
        <f t="shared" si="2"/>
        <v>684.1800000000001</v>
      </c>
      <c r="H76" s="26">
        <f t="shared" si="2"/>
        <v>0.22260000000000002</v>
      </c>
      <c r="I76" s="26">
        <f t="shared" si="2"/>
        <v>9.505</v>
      </c>
      <c r="J76" s="26">
        <f t="shared" si="2"/>
        <v>64.92</v>
      </c>
      <c r="K76" s="26">
        <f t="shared" si="2"/>
        <v>13.200400000000002</v>
      </c>
      <c r="L76" s="26">
        <f t="shared" si="2"/>
        <v>101.30199999999999</v>
      </c>
      <c r="M76" s="26">
        <f t="shared" si="2"/>
        <v>329.9</v>
      </c>
      <c r="N76" s="26">
        <f t="shared" si="2"/>
        <v>81.668</v>
      </c>
      <c r="O76" s="26">
        <f t="shared" si="2"/>
        <v>5.6074</v>
      </c>
      <c r="P76" s="132">
        <v>0.25</v>
      </c>
      <c r="Q76" s="71">
        <v>0.25</v>
      </c>
    </row>
    <row r="77" spans="1:15" ht="15.75">
      <c r="A77" s="31"/>
      <c r="B77" s="32"/>
      <c r="C77" s="3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ht="15.75">
      <c r="A78" s="93"/>
      <c r="B78" s="45" t="s">
        <v>19</v>
      </c>
      <c r="C78" s="203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5"/>
    </row>
    <row r="79" spans="1:15" ht="36.75">
      <c r="A79" s="4" t="s">
        <v>105</v>
      </c>
      <c r="B79" s="28" t="s">
        <v>106</v>
      </c>
      <c r="C79" s="27" t="s">
        <v>24</v>
      </c>
      <c r="D79" s="39">
        <v>9.15</v>
      </c>
      <c r="E79" s="40">
        <v>5.62</v>
      </c>
      <c r="F79" s="40">
        <v>7.8</v>
      </c>
      <c r="G79" s="39">
        <v>105</v>
      </c>
      <c r="H79" s="39">
        <v>0.05</v>
      </c>
      <c r="I79" s="40">
        <v>3.73</v>
      </c>
      <c r="J79" s="40">
        <v>5.82</v>
      </c>
      <c r="K79" s="40">
        <v>2.52</v>
      </c>
      <c r="L79" s="39">
        <v>39.07</v>
      </c>
      <c r="M79" s="39">
        <v>162.19</v>
      </c>
      <c r="N79" s="39">
        <v>48.53</v>
      </c>
      <c r="O79" s="39">
        <v>0.85</v>
      </c>
    </row>
    <row r="80" spans="1:15" ht="36.75">
      <c r="A80" s="4" t="s">
        <v>43</v>
      </c>
      <c r="B80" s="16" t="s">
        <v>113</v>
      </c>
      <c r="C80" s="18" t="s">
        <v>103</v>
      </c>
      <c r="D80" s="39">
        <v>3.71</v>
      </c>
      <c r="E80" s="40">
        <v>7.95</v>
      </c>
      <c r="F80" s="40">
        <v>24.57</v>
      </c>
      <c r="G80" s="40">
        <v>184.5</v>
      </c>
      <c r="H80" s="39">
        <v>0.16740000000000002</v>
      </c>
      <c r="I80" s="39">
        <v>21.792599999999997</v>
      </c>
      <c r="J80" s="39">
        <v>12</v>
      </c>
      <c r="K80" s="39">
        <v>0.245</v>
      </c>
      <c r="L80" s="39">
        <v>45.09</v>
      </c>
      <c r="M80" s="39">
        <v>104.81</v>
      </c>
      <c r="N80" s="39">
        <v>33.3</v>
      </c>
      <c r="O80" s="39">
        <v>1.16</v>
      </c>
    </row>
    <row r="81" spans="1:17" ht="36.75">
      <c r="A81" s="4" t="s">
        <v>178</v>
      </c>
      <c r="B81" s="16" t="s">
        <v>177</v>
      </c>
      <c r="C81" s="18">
        <v>100</v>
      </c>
      <c r="D81" s="39">
        <v>1.2266666666666668</v>
      </c>
      <c r="E81" s="40">
        <v>3.25</v>
      </c>
      <c r="F81" s="40">
        <v>7.89</v>
      </c>
      <c r="G81" s="40">
        <v>77</v>
      </c>
      <c r="H81" s="39">
        <v>0.03</v>
      </c>
      <c r="I81" s="39">
        <v>17.08</v>
      </c>
      <c r="J81" s="39">
        <v>0</v>
      </c>
      <c r="K81" s="39">
        <v>1.95</v>
      </c>
      <c r="L81" s="39">
        <v>58.75</v>
      </c>
      <c r="M81" s="39">
        <v>40.69</v>
      </c>
      <c r="N81" s="39">
        <v>20.85</v>
      </c>
      <c r="O81" s="39">
        <v>0.83</v>
      </c>
      <c r="P81">
        <v>0</v>
      </c>
      <c r="Q81" s="70">
        <v>0</v>
      </c>
    </row>
    <row r="82" spans="1:15" ht="36">
      <c r="A82" s="51" t="s">
        <v>46</v>
      </c>
      <c r="B82" s="7" t="s">
        <v>33</v>
      </c>
      <c r="C82" s="2">
        <v>200</v>
      </c>
      <c r="D82" s="41">
        <v>0.16000000000000003</v>
      </c>
      <c r="E82" s="41">
        <v>0.16000000000000003</v>
      </c>
      <c r="F82" s="41">
        <v>13.91</v>
      </c>
      <c r="G82" s="41">
        <v>58.74</v>
      </c>
      <c r="H82" s="41">
        <v>0.012</v>
      </c>
      <c r="I82" s="41">
        <v>0.9</v>
      </c>
      <c r="J82" s="41">
        <v>0</v>
      </c>
      <c r="K82" s="41">
        <v>0.08000000000000002</v>
      </c>
      <c r="L82" s="41">
        <v>14.180000000000001</v>
      </c>
      <c r="M82" s="41">
        <v>4.4</v>
      </c>
      <c r="N82" s="41">
        <v>5.140000000000001</v>
      </c>
      <c r="O82" s="41">
        <v>0.952</v>
      </c>
    </row>
    <row r="83" spans="1:15" ht="36">
      <c r="A83" s="51" t="s">
        <v>38</v>
      </c>
      <c r="B83" s="16" t="s">
        <v>31</v>
      </c>
      <c r="C83" s="1">
        <v>30</v>
      </c>
      <c r="D83" s="10">
        <v>2.28</v>
      </c>
      <c r="E83" s="10">
        <v>0.23999999999999996</v>
      </c>
      <c r="F83" s="10">
        <v>14.759999999999998</v>
      </c>
      <c r="G83" s="12">
        <v>70.5</v>
      </c>
      <c r="H83" s="10">
        <v>0.033</v>
      </c>
      <c r="I83" s="11">
        <v>0</v>
      </c>
      <c r="J83" s="11">
        <v>0</v>
      </c>
      <c r="K83" s="10">
        <v>0.33</v>
      </c>
      <c r="L83" s="10">
        <v>6</v>
      </c>
      <c r="M83" s="10">
        <v>19.5</v>
      </c>
      <c r="N83" s="10">
        <v>4.199999999999999</v>
      </c>
      <c r="O83" s="10">
        <v>0.33</v>
      </c>
    </row>
    <row r="84" spans="1:15" ht="36">
      <c r="A84" s="51" t="s">
        <v>37</v>
      </c>
      <c r="B84" s="16" t="s">
        <v>32</v>
      </c>
      <c r="C84" s="17">
        <v>25</v>
      </c>
      <c r="D84" s="39">
        <v>1.6500000000000001</v>
      </c>
      <c r="E84" s="39">
        <v>0.3</v>
      </c>
      <c r="F84" s="39">
        <v>9.9</v>
      </c>
      <c r="G84" s="39">
        <v>49.5</v>
      </c>
      <c r="H84" s="39">
        <v>0.0425</v>
      </c>
      <c r="I84" s="39">
        <v>0</v>
      </c>
      <c r="J84" s="39">
        <v>0</v>
      </c>
      <c r="K84" s="39">
        <v>0.35</v>
      </c>
      <c r="L84" s="39">
        <v>7.250000000000001</v>
      </c>
      <c r="M84" s="39">
        <v>37.5</v>
      </c>
      <c r="N84" s="39">
        <v>11.75</v>
      </c>
      <c r="O84" s="39">
        <v>0.9750000000000001</v>
      </c>
    </row>
    <row r="85" spans="1:17" ht="15.75">
      <c r="A85" s="21"/>
      <c r="B85" s="19" t="s">
        <v>15</v>
      </c>
      <c r="C85" s="20">
        <v>638</v>
      </c>
      <c r="D85" s="26">
        <f aca="true" t="shared" si="3" ref="D85:O85">SUM(D79:D84)</f>
        <v>18.176666666666666</v>
      </c>
      <c r="E85" s="26">
        <f t="shared" si="3"/>
        <v>17.52</v>
      </c>
      <c r="F85" s="26">
        <f t="shared" si="3"/>
        <v>78.83000000000001</v>
      </c>
      <c r="G85" s="26">
        <f t="shared" si="3"/>
        <v>545.24</v>
      </c>
      <c r="H85" s="26">
        <f t="shared" si="3"/>
        <v>0.3349</v>
      </c>
      <c r="I85" s="26">
        <f t="shared" si="3"/>
        <v>43.502599999999994</v>
      </c>
      <c r="J85" s="26">
        <f t="shared" si="3"/>
        <v>17.82</v>
      </c>
      <c r="K85" s="26">
        <f t="shared" si="3"/>
        <v>5.475</v>
      </c>
      <c r="L85" s="26">
        <f t="shared" si="3"/>
        <v>170.34</v>
      </c>
      <c r="M85" s="26">
        <f t="shared" si="3"/>
        <v>369.09</v>
      </c>
      <c r="N85" s="26">
        <f t="shared" si="3"/>
        <v>123.77000000000001</v>
      </c>
      <c r="O85" s="26">
        <f t="shared" si="3"/>
        <v>5.0969999999999995</v>
      </c>
      <c r="P85" s="132">
        <v>0.2</v>
      </c>
      <c r="Q85" s="71">
        <v>0.2</v>
      </c>
    </row>
    <row r="86" spans="1:15" ht="15.75">
      <c r="A86" s="31"/>
      <c r="B86" s="32"/>
      <c r="C86" s="33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1:18" ht="15">
      <c r="A87" s="157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R87"/>
    </row>
    <row r="88" spans="1:18" ht="15.75">
      <c r="A88" s="93"/>
      <c r="B88" s="195" t="s">
        <v>20</v>
      </c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R88"/>
    </row>
    <row r="89" spans="1:18" ht="36.75">
      <c r="A89" s="4" t="s">
        <v>49</v>
      </c>
      <c r="B89" s="16" t="s">
        <v>48</v>
      </c>
      <c r="C89" s="17">
        <v>15</v>
      </c>
      <c r="D89" s="39">
        <v>3.945</v>
      </c>
      <c r="E89" s="39">
        <v>3.99</v>
      </c>
      <c r="F89" s="39">
        <v>0</v>
      </c>
      <c r="G89" s="39">
        <v>51.5</v>
      </c>
      <c r="H89" s="39">
        <v>0.005</v>
      </c>
      <c r="I89" s="39">
        <v>0.105</v>
      </c>
      <c r="J89" s="39">
        <v>31.5</v>
      </c>
      <c r="K89" s="39">
        <v>0.06</v>
      </c>
      <c r="L89" s="39">
        <v>150</v>
      </c>
      <c r="M89" s="39">
        <v>90</v>
      </c>
      <c r="N89" s="39">
        <v>8.25</v>
      </c>
      <c r="O89" s="39">
        <v>0.105</v>
      </c>
      <c r="R89"/>
    </row>
    <row r="90" spans="1:18" ht="36.75">
      <c r="A90" s="4" t="s">
        <v>63</v>
      </c>
      <c r="B90" s="16" t="s">
        <v>62</v>
      </c>
      <c r="C90" s="27" t="s">
        <v>28</v>
      </c>
      <c r="D90" s="39">
        <v>13.166666666666666</v>
      </c>
      <c r="E90" s="23">
        <v>8.955555555555556</v>
      </c>
      <c r="F90" s="23">
        <v>20.584444444444443</v>
      </c>
      <c r="G90" s="24">
        <v>220</v>
      </c>
      <c r="H90" s="23">
        <v>0.20000000000000004</v>
      </c>
      <c r="I90" s="23">
        <v>0.9</v>
      </c>
      <c r="J90" s="23">
        <v>13.799999999999997</v>
      </c>
      <c r="K90" s="25">
        <v>68.30000000000001</v>
      </c>
      <c r="L90" s="23">
        <v>57.38000000000001</v>
      </c>
      <c r="M90" s="23">
        <v>77</v>
      </c>
      <c r="N90" s="23">
        <v>22.2</v>
      </c>
      <c r="O90" s="23">
        <v>3.6</v>
      </c>
      <c r="R90"/>
    </row>
    <row r="91" spans="1:18" ht="36.75">
      <c r="A91" s="4" t="s">
        <v>175</v>
      </c>
      <c r="B91" s="16" t="s">
        <v>176</v>
      </c>
      <c r="C91" s="27" t="s">
        <v>174</v>
      </c>
      <c r="D91" s="39">
        <v>2.22</v>
      </c>
      <c r="E91" s="23">
        <v>8.53</v>
      </c>
      <c r="F91" s="23">
        <v>40.08</v>
      </c>
      <c r="G91" s="39">
        <v>227.44</v>
      </c>
      <c r="H91" s="23">
        <v>0.09000000000000001</v>
      </c>
      <c r="I91" s="23">
        <v>0.864</v>
      </c>
      <c r="J91" s="23">
        <v>33.32</v>
      </c>
      <c r="K91" s="25">
        <v>0.122</v>
      </c>
      <c r="L91" s="23">
        <v>119.082</v>
      </c>
      <c r="M91" s="23">
        <v>139.848</v>
      </c>
      <c r="N91" s="23">
        <v>33.498</v>
      </c>
      <c r="O91" s="23">
        <v>0.7210000000000001</v>
      </c>
      <c r="R91"/>
    </row>
    <row r="92" spans="1:18" ht="36.75">
      <c r="A92" s="4" t="s">
        <v>45</v>
      </c>
      <c r="B92" s="16" t="s">
        <v>35</v>
      </c>
      <c r="C92" s="18" t="s">
        <v>68</v>
      </c>
      <c r="D92" s="39">
        <v>0.13</v>
      </c>
      <c r="E92" s="39">
        <v>0.02</v>
      </c>
      <c r="F92" s="39">
        <v>10.2</v>
      </c>
      <c r="G92" s="39">
        <v>42</v>
      </c>
      <c r="H92" s="39"/>
      <c r="I92" s="39">
        <v>2.83</v>
      </c>
      <c r="J92" s="39"/>
      <c r="K92" s="39">
        <v>0.01</v>
      </c>
      <c r="L92" s="39">
        <v>14.05</v>
      </c>
      <c r="M92" s="39">
        <v>4.4</v>
      </c>
      <c r="N92" s="39">
        <v>2.4</v>
      </c>
      <c r="O92" s="39">
        <v>0.34</v>
      </c>
      <c r="R92"/>
    </row>
    <row r="93" spans="1:18" ht="36.75">
      <c r="A93" s="4" t="s">
        <v>38</v>
      </c>
      <c r="B93" s="28" t="s">
        <v>31</v>
      </c>
      <c r="C93" s="18">
        <v>45</v>
      </c>
      <c r="D93" s="39">
        <v>3.4199999999999995</v>
      </c>
      <c r="E93" s="39">
        <v>0.36</v>
      </c>
      <c r="F93" s="39">
        <v>22.139999999999993</v>
      </c>
      <c r="G93" s="39">
        <v>105.75</v>
      </c>
      <c r="H93" s="39">
        <v>0.0495</v>
      </c>
      <c r="I93" s="39">
        <v>0</v>
      </c>
      <c r="J93" s="39">
        <v>0</v>
      </c>
      <c r="K93" s="39">
        <v>0.4950000000000001</v>
      </c>
      <c r="L93" s="39">
        <v>9</v>
      </c>
      <c r="M93" s="39">
        <v>29.25</v>
      </c>
      <c r="N93" s="39">
        <v>6.299999999999999</v>
      </c>
      <c r="O93" s="39">
        <v>0.4950000000000001</v>
      </c>
      <c r="R93"/>
    </row>
    <row r="94" spans="1:18" ht="15.75">
      <c r="A94" s="21"/>
      <c r="B94" s="29" t="s">
        <v>15</v>
      </c>
      <c r="C94" s="20">
        <v>565</v>
      </c>
      <c r="D94" s="26">
        <f aca="true" t="shared" si="4" ref="D94:Q94">SUM(D89:D93)</f>
        <v>22.88166666666666</v>
      </c>
      <c r="E94" s="26">
        <f t="shared" si="4"/>
        <v>21.855555555555554</v>
      </c>
      <c r="F94" s="26">
        <f t="shared" si="4"/>
        <v>93.00444444444443</v>
      </c>
      <c r="G94" s="26">
        <f t="shared" si="4"/>
        <v>646.69</v>
      </c>
      <c r="H94" s="26">
        <f t="shared" si="4"/>
        <v>0.34450000000000003</v>
      </c>
      <c r="I94" s="26">
        <f t="shared" si="4"/>
        <v>4.699</v>
      </c>
      <c r="J94" s="26">
        <f t="shared" si="4"/>
        <v>78.62</v>
      </c>
      <c r="K94" s="26">
        <f t="shared" si="4"/>
        <v>68.98700000000002</v>
      </c>
      <c r="L94" s="26">
        <f t="shared" si="4"/>
        <v>349.512</v>
      </c>
      <c r="M94" s="26">
        <f t="shared" si="4"/>
        <v>340.498</v>
      </c>
      <c r="N94" s="26">
        <f t="shared" si="4"/>
        <v>72.648</v>
      </c>
      <c r="O94" s="26">
        <f t="shared" si="4"/>
        <v>5.261</v>
      </c>
      <c r="P94" s="26">
        <f t="shared" si="4"/>
        <v>0</v>
      </c>
      <c r="Q94" s="26">
        <f t="shared" si="4"/>
        <v>0</v>
      </c>
      <c r="R94"/>
    </row>
    <row r="95" spans="1:18" ht="15.75">
      <c r="A95" s="31"/>
      <c r="B95" s="32"/>
      <c r="C95" s="33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/>
    </row>
    <row r="96" spans="1:18" ht="15.75">
      <c r="A96" s="93"/>
      <c r="B96" s="195" t="s">
        <v>21</v>
      </c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44"/>
      <c r="Q96" s="44"/>
      <c r="R96"/>
    </row>
    <row r="97" spans="1:18" ht="36.75">
      <c r="A97" s="4" t="s">
        <v>59</v>
      </c>
      <c r="B97" s="16" t="s">
        <v>116</v>
      </c>
      <c r="C97" s="17">
        <v>100</v>
      </c>
      <c r="D97" s="39">
        <v>12.76</v>
      </c>
      <c r="E97" s="39">
        <v>15.28</v>
      </c>
      <c r="F97" s="39">
        <v>13.08</v>
      </c>
      <c r="G97" s="39">
        <v>206</v>
      </c>
      <c r="H97" s="39">
        <v>0.06</v>
      </c>
      <c r="I97" s="39">
        <v>0</v>
      </c>
      <c r="J97" s="39">
        <v>0</v>
      </c>
      <c r="K97" s="39">
        <v>3.46</v>
      </c>
      <c r="L97" s="39">
        <v>10.42</v>
      </c>
      <c r="M97" s="39">
        <v>166.76</v>
      </c>
      <c r="N97" s="39">
        <v>30.6</v>
      </c>
      <c r="O97" s="39">
        <v>2.68</v>
      </c>
      <c r="P97" s="44"/>
      <c r="Q97" s="44"/>
      <c r="R97"/>
    </row>
    <row r="98" spans="1:18" ht="36">
      <c r="A98" s="51" t="s">
        <v>120</v>
      </c>
      <c r="B98" s="7" t="s">
        <v>119</v>
      </c>
      <c r="C98" s="2" t="s">
        <v>22</v>
      </c>
      <c r="D98" s="10">
        <v>4.33</v>
      </c>
      <c r="E98" s="10">
        <v>6.322</v>
      </c>
      <c r="F98" s="10">
        <v>41.974000000000004</v>
      </c>
      <c r="G98" s="41">
        <v>259.6</v>
      </c>
      <c r="H98" s="10">
        <v>0.5940000000000001</v>
      </c>
      <c r="I98" s="10">
        <v>0</v>
      </c>
      <c r="J98" s="10">
        <v>20</v>
      </c>
      <c r="K98" s="10">
        <v>0.5900000000000001</v>
      </c>
      <c r="L98" s="10">
        <v>112.69200000000001</v>
      </c>
      <c r="M98" s="10">
        <v>254.49000000000004</v>
      </c>
      <c r="N98" s="10">
        <v>74.034</v>
      </c>
      <c r="O98" s="10">
        <v>5.626</v>
      </c>
      <c r="P98" s="44"/>
      <c r="Q98" s="44"/>
      <c r="R98"/>
    </row>
    <row r="99" spans="1:18" ht="36">
      <c r="A99" s="51" t="s">
        <v>40</v>
      </c>
      <c r="B99" s="7" t="s">
        <v>29</v>
      </c>
      <c r="C99" s="2" t="s">
        <v>67</v>
      </c>
      <c r="D99" s="10">
        <v>0.07</v>
      </c>
      <c r="E99" s="10">
        <v>0.02</v>
      </c>
      <c r="F99" s="10">
        <v>10</v>
      </c>
      <c r="G99" s="41">
        <v>40</v>
      </c>
      <c r="H99" s="10"/>
      <c r="I99" s="10">
        <v>0.03</v>
      </c>
      <c r="J99" s="10"/>
      <c r="K99" s="10"/>
      <c r="L99" s="10">
        <v>10.95</v>
      </c>
      <c r="M99" s="10">
        <v>2.8</v>
      </c>
      <c r="N99" s="10">
        <v>1.4</v>
      </c>
      <c r="O99" s="10">
        <v>0.26</v>
      </c>
      <c r="P99" s="44"/>
      <c r="Q99" s="44"/>
      <c r="R99"/>
    </row>
    <row r="100" spans="1:18" ht="36.75">
      <c r="A100" s="4" t="s">
        <v>38</v>
      </c>
      <c r="B100" s="16" t="s">
        <v>31</v>
      </c>
      <c r="C100" s="18">
        <v>30</v>
      </c>
      <c r="D100" s="39">
        <v>2.28</v>
      </c>
      <c r="E100" s="39">
        <v>0.23999999999999996</v>
      </c>
      <c r="F100" s="39">
        <v>14.759999999999998</v>
      </c>
      <c r="G100" s="39">
        <v>70.5</v>
      </c>
      <c r="H100" s="39">
        <v>0.033</v>
      </c>
      <c r="I100" s="39">
        <v>0</v>
      </c>
      <c r="J100" s="39">
        <v>0</v>
      </c>
      <c r="K100" s="39">
        <v>0.33</v>
      </c>
      <c r="L100" s="39">
        <v>6</v>
      </c>
      <c r="M100" s="39">
        <v>19.5</v>
      </c>
      <c r="N100" s="39">
        <v>4.199999999999999</v>
      </c>
      <c r="O100" s="39">
        <v>0.33</v>
      </c>
      <c r="P100" s="44"/>
      <c r="Q100" s="44"/>
      <c r="R100"/>
    </row>
    <row r="101" spans="1:18" ht="36.75">
      <c r="A101" s="4" t="s">
        <v>37</v>
      </c>
      <c r="B101" s="28" t="s">
        <v>32</v>
      </c>
      <c r="C101" s="18">
        <v>40</v>
      </c>
      <c r="D101" s="39">
        <v>2.64</v>
      </c>
      <c r="E101" s="39">
        <v>0.48</v>
      </c>
      <c r="F101" s="39">
        <v>15.840000000000002</v>
      </c>
      <c r="G101" s="39">
        <v>79.2</v>
      </c>
      <c r="H101" s="39">
        <v>0.068</v>
      </c>
      <c r="I101" s="39">
        <v>0</v>
      </c>
      <c r="J101" s="39">
        <v>0</v>
      </c>
      <c r="K101" s="39">
        <v>0.5599999999999999</v>
      </c>
      <c r="L101" s="39">
        <v>11.600000000000001</v>
      </c>
      <c r="M101" s="39">
        <v>60</v>
      </c>
      <c r="N101" s="39">
        <v>18.8</v>
      </c>
      <c r="O101" s="39">
        <v>1.56</v>
      </c>
      <c r="P101" s="44"/>
      <c r="Q101" s="44"/>
      <c r="R101"/>
    </row>
    <row r="102" spans="1:18" ht="15.75">
      <c r="A102" s="21"/>
      <c r="B102" s="29" t="s">
        <v>15</v>
      </c>
      <c r="C102" s="20">
        <v>525</v>
      </c>
      <c r="D102" s="26">
        <f>SUM(D97:D101)</f>
        <v>22.080000000000002</v>
      </c>
      <c r="E102" s="26">
        <f aca="true" t="shared" si="5" ref="E102:O102">SUM(E97:E101)</f>
        <v>22.342</v>
      </c>
      <c r="F102" s="26">
        <f t="shared" si="5"/>
        <v>95.654</v>
      </c>
      <c r="G102" s="26">
        <f>SUM(G97:G101)</f>
        <v>655.3000000000001</v>
      </c>
      <c r="H102" s="26">
        <f t="shared" si="5"/>
        <v>0.7550000000000001</v>
      </c>
      <c r="I102" s="26">
        <f t="shared" si="5"/>
        <v>0.03</v>
      </c>
      <c r="J102" s="26">
        <f t="shared" si="5"/>
        <v>20</v>
      </c>
      <c r="K102" s="26">
        <f t="shared" si="5"/>
        <v>4.9399999999999995</v>
      </c>
      <c r="L102" s="26">
        <f t="shared" si="5"/>
        <v>151.662</v>
      </c>
      <c r="M102" s="26">
        <f t="shared" si="5"/>
        <v>503.55</v>
      </c>
      <c r="N102" s="26">
        <f t="shared" si="5"/>
        <v>129.03400000000002</v>
      </c>
      <c r="O102" s="26">
        <f t="shared" si="5"/>
        <v>10.456000000000001</v>
      </c>
      <c r="P102" s="26">
        <f>SUM(P97:P101)</f>
        <v>0</v>
      </c>
      <c r="Q102" s="26">
        <f>SUM(Q97:Q101)</f>
        <v>0</v>
      </c>
      <c r="R102"/>
    </row>
    <row r="103" spans="1:18" ht="15.75">
      <c r="A103" s="21"/>
      <c r="B103" s="8" t="s">
        <v>189</v>
      </c>
      <c r="C103" s="20">
        <f>C59+C68+C76+C85+C94+C102</f>
        <v>3459.5</v>
      </c>
      <c r="D103" s="238">
        <f aca="true" t="shared" si="6" ref="D103:O103">D59+D68+D76+D85+D94+D102</f>
        <v>130.8858632069195</v>
      </c>
      <c r="E103" s="238">
        <f t="shared" si="6"/>
        <v>129.70101423819028</v>
      </c>
      <c r="F103" s="238">
        <f t="shared" si="6"/>
        <v>557.642726600133</v>
      </c>
      <c r="G103" s="238">
        <f t="shared" si="6"/>
        <v>3906.502942810032</v>
      </c>
      <c r="H103" s="238">
        <f t="shared" si="6"/>
        <v>2.361407246376812</v>
      </c>
      <c r="I103" s="238">
        <f t="shared" si="6"/>
        <v>62.499991304347816</v>
      </c>
      <c r="J103" s="238">
        <f t="shared" si="6"/>
        <v>237.37952616506118</v>
      </c>
      <c r="K103" s="238">
        <f t="shared" si="6"/>
        <v>101.37007326217133</v>
      </c>
      <c r="L103" s="238">
        <f t="shared" si="6"/>
        <v>1032.0206237438167</v>
      </c>
      <c r="M103" s="238">
        <f t="shared" si="6"/>
        <v>2342.064894897162</v>
      </c>
      <c r="N103" s="238">
        <f t="shared" si="6"/>
        <v>693.5963652173914</v>
      </c>
      <c r="O103" s="238">
        <f t="shared" si="6"/>
        <v>42.64609237177819</v>
      </c>
      <c r="P103" s="44"/>
      <c r="Q103" s="44"/>
      <c r="R103"/>
    </row>
    <row r="104" spans="1:18" ht="15.75">
      <c r="A104" s="31"/>
      <c r="B104" s="32"/>
      <c r="C104" s="33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/>
    </row>
    <row r="105" spans="1:18" ht="15.75">
      <c r="A105" s="31"/>
      <c r="B105" s="32"/>
      <c r="C105" s="3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/>
    </row>
    <row r="106" spans="1:18" ht="15.75">
      <c r="A106" s="31"/>
      <c r="B106" s="32"/>
      <c r="C106" s="33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/>
    </row>
    <row r="107" spans="1:18" ht="15.75">
      <c r="A107" s="31"/>
      <c r="B107" s="32"/>
      <c r="C107" s="33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/>
    </row>
    <row r="108" spans="1:18" ht="15.75">
      <c r="A108" s="31"/>
      <c r="B108" s="32"/>
      <c r="C108" s="33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/>
    </row>
    <row r="109" spans="1:18" ht="15.75">
      <c r="A109" s="31"/>
      <c r="B109" s="32"/>
      <c r="C109" s="33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/>
    </row>
    <row r="110" spans="1:18" ht="15.75">
      <c r="A110" s="31"/>
      <c r="B110" s="32"/>
      <c r="C110" s="33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/>
    </row>
    <row r="111" spans="1:18" ht="15.75">
      <c r="A111" s="31"/>
      <c r="B111" s="32"/>
      <c r="C111" s="33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/>
    </row>
    <row r="112" spans="1:18" ht="15.75">
      <c r="A112" s="31"/>
      <c r="B112" s="32"/>
      <c r="C112" s="33"/>
      <c r="D112" s="34"/>
      <c r="E112" s="34"/>
      <c r="F112" s="34"/>
      <c r="G112" s="35"/>
      <c r="H112" s="34"/>
      <c r="I112" s="34"/>
      <c r="J112" s="34"/>
      <c r="K112" s="35"/>
      <c r="L112" s="34"/>
      <c r="M112" s="34"/>
      <c r="N112" s="34"/>
      <c r="O112" s="34"/>
      <c r="R112"/>
    </row>
    <row r="113" spans="1:18" ht="15.75">
      <c r="A113" s="31"/>
      <c r="B113" s="32"/>
      <c r="C113" s="33"/>
      <c r="D113" s="34"/>
      <c r="E113" s="34"/>
      <c r="F113" s="34"/>
      <c r="G113" s="35"/>
      <c r="H113" s="34"/>
      <c r="I113" s="34"/>
      <c r="J113" s="34"/>
      <c r="K113" s="35"/>
      <c r="L113" s="34"/>
      <c r="M113" s="34"/>
      <c r="N113" s="34"/>
      <c r="O113" s="34"/>
      <c r="R113"/>
    </row>
    <row r="114" spans="1:18" ht="15.75">
      <c r="A114" s="31"/>
      <c r="B114" s="32"/>
      <c r="C114" s="33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R114"/>
    </row>
    <row r="115" spans="1:18" ht="15.75">
      <c r="A115" s="31"/>
      <c r="B115" s="32"/>
      <c r="C115" s="33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R115"/>
    </row>
    <row r="116" spans="1:18" ht="15.75">
      <c r="A116" s="31"/>
      <c r="B116" s="32"/>
      <c r="C116" s="33"/>
      <c r="D116" s="34"/>
      <c r="E116" s="34"/>
      <c r="F116" s="34"/>
      <c r="G116" s="35"/>
      <c r="H116" s="34"/>
      <c r="I116" s="34"/>
      <c r="J116" s="34"/>
      <c r="K116" s="35"/>
      <c r="L116" s="34"/>
      <c r="M116" s="34"/>
      <c r="N116" s="34"/>
      <c r="O116" s="34"/>
      <c r="R116"/>
    </row>
    <row r="118" spans="1:18" ht="25.5">
      <c r="A118" s="6" t="s">
        <v>25</v>
      </c>
      <c r="B118" s="109" t="s">
        <v>0</v>
      </c>
      <c r="C118" s="109" t="s">
        <v>27</v>
      </c>
      <c r="D118" s="110" t="s">
        <v>1</v>
      </c>
      <c r="E118" s="110" t="s">
        <v>2</v>
      </c>
      <c r="F118" s="110" t="s">
        <v>3</v>
      </c>
      <c r="G118" s="110" t="s">
        <v>4</v>
      </c>
      <c r="H118" s="110" t="s">
        <v>5</v>
      </c>
      <c r="I118" s="110" t="s">
        <v>6</v>
      </c>
      <c r="J118" s="110" t="s">
        <v>7</v>
      </c>
      <c r="K118" s="110" t="s">
        <v>8</v>
      </c>
      <c r="L118" s="110" t="s">
        <v>9</v>
      </c>
      <c r="M118" s="110" t="s">
        <v>10</v>
      </c>
      <c r="N118" s="110" t="s">
        <v>11</v>
      </c>
      <c r="O118" s="110" t="s">
        <v>12</v>
      </c>
      <c r="R118"/>
    </row>
    <row r="119" spans="1:18" ht="15.75">
      <c r="A119" s="5"/>
      <c r="B119" s="211" t="s">
        <v>13</v>
      </c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R119"/>
    </row>
    <row r="120" spans="1:18" ht="15.75">
      <c r="A120" s="95"/>
      <c r="B120" s="211" t="s">
        <v>14</v>
      </c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Q120" s="71"/>
      <c r="R120"/>
    </row>
    <row r="121" spans="1:18" ht="38.25">
      <c r="A121" s="52" t="s">
        <v>36</v>
      </c>
      <c r="B121" s="111" t="s">
        <v>34</v>
      </c>
      <c r="C121" s="115">
        <v>100</v>
      </c>
      <c r="D121" s="115">
        <v>0.4</v>
      </c>
      <c r="E121" s="115">
        <v>0.4</v>
      </c>
      <c r="F121" s="115">
        <v>9.8</v>
      </c>
      <c r="G121" s="115">
        <v>47</v>
      </c>
      <c r="H121" s="115">
        <v>0.03</v>
      </c>
      <c r="I121" s="115">
        <v>10</v>
      </c>
      <c r="J121" s="115"/>
      <c r="K121" s="115">
        <v>0.2</v>
      </c>
      <c r="L121" s="115">
        <v>16</v>
      </c>
      <c r="M121" s="115">
        <v>11</v>
      </c>
      <c r="N121" s="115">
        <v>9</v>
      </c>
      <c r="O121" s="115">
        <v>2.2</v>
      </c>
      <c r="Q121" s="71"/>
      <c r="R121"/>
    </row>
    <row r="122" spans="1:18" ht="36">
      <c r="A122" s="51" t="s">
        <v>64</v>
      </c>
      <c r="B122" s="111" t="s">
        <v>104</v>
      </c>
      <c r="C122" s="112" t="s">
        <v>28</v>
      </c>
      <c r="D122" s="113">
        <v>9.87</v>
      </c>
      <c r="E122" s="113">
        <v>17.72</v>
      </c>
      <c r="F122" s="113">
        <v>0</v>
      </c>
      <c r="G122" s="114">
        <v>210.4</v>
      </c>
      <c r="H122" s="113">
        <v>0.08000000000000002</v>
      </c>
      <c r="I122" s="113">
        <v>2.7</v>
      </c>
      <c r="J122" s="115">
        <v>107.19999999999997</v>
      </c>
      <c r="K122" s="113">
        <v>2.12</v>
      </c>
      <c r="L122" s="113">
        <v>54.10000000000001</v>
      </c>
      <c r="M122" s="113">
        <v>190.58</v>
      </c>
      <c r="N122" s="113">
        <v>24.92</v>
      </c>
      <c r="O122" s="113">
        <v>2.2</v>
      </c>
      <c r="Q122" s="71"/>
      <c r="R122"/>
    </row>
    <row r="123" spans="1:18" ht="36.75">
      <c r="A123" s="4" t="s">
        <v>44</v>
      </c>
      <c r="B123" s="111" t="s">
        <v>66</v>
      </c>
      <c r="C123" s="112" t="s">
        <v>103</v>
      </c>
      <c r="D123" s="113">
        <v>6.12</v>
      </c>
      <c r="E123" s="113">
        <v>2.98</v>
      </c>
      <c r="F123" s="113">
        <v>40.347</v>
      </c>
      <c r="G123" s="116">
        <v>207.04</v>
      </c>
      <c r="H123" s="113">
        <v>0.06839999999999999</v>
      </c>
      <c r="I123" s="113">
        <v>0</v>
      </c>
      <c r="J123" s="113">
        <v>12</v>
      </c>
      <c r="K123" s="115">
        <v>0.96</v>
      </c>
      <c r="L123" s="113">
        <v>14.15</v>
      </c>
      <c r="M123" s="113">
        <v>45.5</v>
      </c>
      <c r="N123" s="113">
        <v>10.342799999999999</v>
      </c>
      <c r="O123" s="113">
        <v>1.023</v>
      </c>
      <c r="Q123" s="71"/>
      <c r="R123"/>
    </row>
    <row r="124" spans="1:18" ht="36.75">
      <c r="A124" s="4" t="s">
        <v>40</v>
      </c>
      <c r="B124" s="117" t="s">
        <v>60</v>
      </c>
      <c r="C124" s="118" t="s">
        <v>61</v>
      </c>
      <c r="D124" s="113">
        <v>0.11</v>
      </c>
      <c r="E124" s="113">
        <v>0.06</v>
      </c>
      <c r="F124" s="113">
        <v>10.99</v>
      </c>
      <c r="G124" s="116">
        <v>45.05</v>
      </c>
      <c r="H124" s="113">
        <v>0.003</v>
      </c>
      <c r="I124" s="113">
        <v>1.03</v>
      </c>
      <c r="J124" s="113"/>
      <c r="K124" s="113">
        <v>0.02</v>
      </c>
      <c r="L124" s="113">
        <v>12.7</v>
      </c>
      <c r="M124" s="113">
        <v>3.9</v>
      </c>
      <c r="N124" s="113">
        <v>2.3</v>
      </c>
      <c r="O124" s="113">
        <v>0.5</v>
      </c>
      <c r="Q124" s="71"/>
      <c r="R124"/>
    </row>
    <row r="125" spans="1:18" ht="36">
      <c r="A125" s="51" t="s">
        <v>38</v>
      </c>
      <c r="B125" s="117" t="s">
        <v>31</v>
      </c>
      <c r="C125" s="119">
        <v>30</v>
      </c>
      <c r="D125" s="113">
        <v>2.28</v>
      </c>
      <c r="E125" s="113">
        <v>0.23999999999999996</v>
      </c>
      <c r="F125" s="113">
        <v>14.759999999999998</v>
      </c>
      <c r="G125" s="116">
        <v>70.5</v>
      </c>
      <c r="H125" s="113">
        <v>0.033</v>
      </c>
      <c r="I125" s="115">
        <v>0</v>
      </c>
      <c r="J125" s="115">
        <v>0</v>
      </c>
      <c r="K125" s="113">
        <v>0.33</v>
      </c>
      <c r="L125" s="113">
        <v>6</v>
      </c>
      <c r="M125" s="113">
        <v>19.5</v>
      </c>
      <c r="N125" s="113">
        <v>4.199999999999999</v>
      </c>
      <c r="O125" s="113">
        <v>0.33</v>
      </c>
      <c r="Q125" s="71"/>
      <c r="R125"/>
    </row>
    <row r="126" spans="1:18" ht="36">
      <c r="A126" s="51" t="s">
        <v>37</v>
      </c>
      <c r="B126" s="16" t="s">
        <v>32</v>
      </c>
      <c r="C126" s="1">
        <v>40</v>
      </c>
      <c r="D126" s="41">
        <v>2.64</v>
      </c>
      <c r="E126" s="41">
        <v>0.48</v>
      </c>
      <c r="F126" s="41">
        <v>15.840000000000002</v>
      </c>
      <c r="G126" s="41">
        <v>79.2</v>
      </c>
      <c r="H126" s="41">
        <v>0.068</v>
      </c>
      <c r="I126" s="41">
        <v>0</v>
      </c>
      <c r="J126" s="41">
        <v>0</v>
      </c>
      <c r="K126" s="41">
        <v>0.5599999999999999</v>
      </c>
      <c r="L126" s="41">
        <v>11.600000000000001</v>
      </c>
      <c r="M126" s="41">
        <v>60</v>
      </c>
      <c r="N126" s="41">
        <v>18.8</v>
      </c>
      <c r="O126" s="41">
        <v>1.56</v>
      </c>
      <c r="P126" s="122">
        <f>P120+P121+P122+P123+P124+P125</f>
        <v>0</v>
      </c>
      <c r="Q126" s="122">
        <f>Q120+Q121+Q122+Q123+Q124+Q125</f>
        <v>0</v>
      </c>
      <c r="R126"/>
    </row>
    <row r="127" spans="1:18" ht="15.75">
      <c r="A127" s="6"/>
      <c r="B127" s="120" t="s">
        <v>15</v>
      </c>
      <c r="C127" s="121">
        <v>653</v>
      </c>
      <c r="D127" s="122">
        <f>D121+D122+D123+D124+D125+D126</f>
        <v>21.42</v>
      </c>
      <c r="E127" s="122">
        <f>E121+E122+E123+E124+E125+E126</f>
        <v>21.879999999999995</v>
      </c>
      <c r="F127" s="122">
        <f>F121+F122+F123+F124+F125+F126</f>
        <v>91.73700000000001</v>
      </c>
      <c r="G127" s="122">
        <f>G121+G122+G123+G124+G125+G126</f>
        <v>659.19</v>
      </c>
      <c r="H127" s="122">
        <f>H121+H122+H123+H124+H125+H126</f>
        <v>0.2824</v>
      </c>
      <c r="I127" s="122">
        <f>I121+I122+I123+I124+I125+I126</f>
        <v>13.729999999999999</v>
      </c>
      <c r="J127" s="122">
        <f>J121+J122+J123+J124+J125+J126</f>
        <v>119.19999999999997</v>
      </c>
      <c r="K127" s="122">
        <f>K121+K122+K123+K124+K125+K126</f>
        <v>4.19</v>
      </c>
      <c r="L127" s="122">
        <f>L121+L122+L123+L124+L125+L126</f>
        <v>114.55000000000001</v>
      </c>
      <c r="M127" s="122">
        <f>M121+M122+M123+M124+M125+M126</f>
        <v>330.48</v>
      </c>
      <c r="N127" s="122">
        <f>N121+N122+N123+N124+N125+N126</f>
        <v>69.5628</v>
      </c>
      <c r="O127" s="122">
        <f>O121+O122+O123+O124+O125+O126</f>
        <v>7.813000000000001</v>
      </c>
      <c r="Q127" s="71"/>
      <c r="R127"/>
    </row>
    <row r="128" spans="1:18" ht="15.75" customHeight="1">
      <c r="A128" s="233"/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5"/>
      <c r="Q128" s="71"/>
      <c r="R128"/>
    </row>
    <row r="129" spans="1:18" ht="15.75">
      <c r="A129" s="95"/>
      <c r="B129" s="199" t="s">
        <v>78</v>
      </c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Q129" s="71"/>
      <c r="R129"/>
    </row>
    <row r="130" spans="1:18" ht="36">
      <c r="A130" s="51" t="s">
        <v>168</v>
      </c>
      <c r="B130" s="7" t="s">
        <v>170</v>
      </c>
      <c r="C130" s="3" t="s">
        <v>28</v>
      </c>
      <c r="D130" s="10">
        <v>2.982</v>
      </c>
      <c r="E130" s="41">
        <v>7.76</v>
      </c>
      <c r="F130" s="10">
        <v>6.251</v>
      </c>
      <c r="G130" s="12">
        <v>83.60000000000001</v>
      </c>
      <c r="H130" s="10">
        <v>0.10500000000000001</v>
      </c>
      <c r="I130" s="11">
        <v>11</v>
      </c>
      <c r="J130" s="11">
        <v>0</v>
      </c>
      <c r="K130" s="10">
        <v>2.408</v>
      </c>
      <c r="L130" s="10">
        <v>21.450000000000003</v>
      </c>
      <c r="M130" s="10">
        <v>59.95</v>
      </c>
      <c r="N130" s="10">
        <v>20.8</v>
      </c>
      <c r="O130" s="10">
        <v>0.684</v>
      </c>
      <c r="Q130" s="71"/>
      <c r="R130"/>
    </row>
    <row r="131" spans="1:18" ht="36">
      <c r="A131" s="51" t="s">
        <v>121</v>
      </c>
      <c r="B131" s="7" t="s">
        <v>117</v>
      </c>
      <c r="C131" s="3" t="s">
        <v>77</v>
      </c>
      <c r="D131" s="41">
        <v>13.33</v>
      </c>
      <c r="E131" s="41">
        <v>15.275</v>
      </c>
      <c r="F131" s="41">
        <v>43.58</v>
      </c>
      <c r="G131" s="41">
        <v>366.67</v>
      </c>
      <c r="H131" s="41">
        <v>0.024</v>
      </c>
      <c r="I131" s="41">
        <v>18.77</v>
      </c>
      <c r="J131" s="41">
        <v>39</v>
      </c>
      <c r="K131" s="41">
        <v>0</v>
      </c>
      <c r="L131" s="41">
        <v>68.94</v>
      </c>
      <c r="M131" s="41">
        <v>172.79</v>
      </c>
      <c r="N131" s="41">
        <v>38.24</v>
      </c>
      <c r="O131" s="41">
        <v>2.24</v>
      </c>
      <c r="Q131" s="71"/>
      <c r="R131"/>
    </row>
    <row r="132" spans="1:18" ht="15">
      <c r="A132" s="51" t="s">
        <v>73</v>
      </c>
      <c r="B132" s="7" t="s">
        <v>145</v>
      </c>
      <c r="C132" s="2" t="s">
        <v>68</v>
      </c>
      <c r="D132" s="11">
        <v>0.24000000000000002</v>
      </c>
      <c r="E132" s="11">
        <v>0.09000000000000001</v>
      </c>
      <c r="F132" s="10">
        <v>12.42</v>
      </c>
      <c r="G132" s="12">
        <v>54.2</v>
      </c>
      <c r="H132" s="11">
        <v>0.004</v>
      </c>
      <c r="I132" s="11">
        <v>50.03</v>
      </c>
      <c r="J132" s="11">
        <v>0</v>
      </c>
      <c r="K132" s="11">
        <v>0.19</v>
      </c>
      <c r="L132" s="10">
        <v>13.95</v>
      </c>
      <c r="M132" s="11">
        <v>3.65</v>
      </c>
      <c r="N132" s="11">
        <v>2.25</v>
      </c>
      <c r="O132" s="10">
        <v>0.41000000000000003</v>
      </c>
      <c r="Q132" s="71"/>
      <c r="R132"/>
    </row>
    <row r="133" spans="1:18" ht="36">
      <c r="A133" s="51" t="s">
        <v>38</v>
      </c>
      <c r="B133" s="7" t="s">
        <v>31</v>
      </c>
      <c r="C133" s="2">
        <v>30</v>
      </c>
      <c r="D133" s="11">
        <v>2.28</v>
      </c>
      <c r="E133" s="11">
        <v>0.23999999999999996</v>
      </c>
      <c r="F133" s="10">
        <v>14.759999999999998</v>
      </c>
      <c r="G133" s="12">
        <v>70.5</v>
      </c>
      <c r="H133" s="11">
        <v>0.033</v>
      </c>
      <c r="I133" s="11">
        <v>0</v>
      </c>
      <c r="J133" s="11">
        <v>0</v>
      </c>
      <c r="K133" s="11">
        <v>0.33</v>
      </c>
      <c r="L133" s="10">
        <v>6</v>
      </c>
      <c r="M133" s="11">
        <v>19.5</v>
      </c>
      <c r="N133" s="11">
        <v>4.199999999999999</v>
      </c>
      <c r="O133" s="10">
        <v>0.33</v>
      </c>
      <c r="Q133" s="71"/>
      <c r="R133"/>
    </row>
    <row r="134" spans="1:18" ht="36">
      <c r="A134" s="51" t="s">
        <v>37</v>
      </c>
      <c r="B134" s="16" t="s">
        <v>32</v>
      </c>
      <c r="C134" s="1">
        <v>40</v>
      </c>
      <c r="D134" s="10">
        <v>2.64</v>
      </c>
      <c r="E134" s="10">
        <v>0.48</v>
      </c>
      <c r="F134" s="10">
        <v>15.840000000000002</v>
      </c>
      <c r="G134" s="12">
        <v>79.2</v>
      </c>
      <c r="H134" s="10">
        <v>0.068</v>
      </c>
      <c r="I134" s="11">
        <v>0</v>
      </c>
      <c r="J134" s="11">
        <v>0</v>
      </c>
      <c r="K134" s="10">
        <v>0.5599999999999999</v>
      </c>
      <c r="L134" s="10">
        <v>11.600000000000001</v>
      </c>
      <c r="M134" s="10">
        <v>60</v>
      </c>
      <c r="N134" s="10">
        <v>18.8</v>
      </c>
      <c r="O134" s="10">
        <v>1.56</v>
      </c>
      <c r="Q134" s="71"/>
      <c r="R134"/>
    </row>
    <row r="135" spans="1:18" ht="15.75">
      <c r="A135" s="6"/>
      <c r="B135" s="8" t="s">
        <v>15</v>
      </c>
      <c r="C135" s="9">
        <v>620</v>
      </c>
      <c r="D135" s="13">
        <f>SUM(D130:D134)</f>
        <v>21.472</v>
      </c>
      <c r="E135" s="13">
        <f aca="true" t="shared" si="7" ref="E135:O135">SUM(E130:E134)</f>
        <v>23.845</v>
      </c>
      <c r="F135" s="13">
        <f t="shared" si="7"/>
        <v>92.851</v>
      </c>
      <c r="G135" s="13">
        <f>SUM(G130:G134)</f>
        <v>654.1700000000001</v>
      </c>
      <c r="H135" s="13">
        <f t="shared" si="7"/>
        <v>0.234</v>
      </c>
      <c r="I135" s="13">
        <f t="shared" si="7"/>
        <v>79.8</v>
      </c>
      <c r="J135" s="13">
        <f t="shared" si="7"/>
        <v>39</v>
      </c>
      <c r="K135" s="13">
        <f t="shared" si="7"/>
        <v>3.488</v>
      </c>
      <c r="L135" s="13">
        <f t="shared" si="7"/>
        <v>121.94</v>
      </c>
      <c r="M135" s="13">
        <f t="shared" si="7"/>
        <v>315.89</v>
      </c>
      <c r="N135" s="13">
        <f t="shared" si="7"/>
        <v>84.29</v>
      </c>
      <c r="O135" s="13">
        <f t="shared" si="7"/>
        <v>5.224</v>
      </c>
      <c r="P135" s="132">
        <v>0.25</v>
      </c>
      <c r="Q135" s="71">
        <v>0.25</v>
      </c>
      <c r="R135"/>
    </row>
    <row r="136" spans="1:18" ht="15.75">
      <c r="A136" s="74"/>
      <c r="B136" s="75"/>
      <c r="C136" s="76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8"/>
      <c r="Q136" s="71"/>
      <c r="R136"/>
    </row>
    <row r="137" spans="1:18" ht="15.75">
      <c r="A137" s="95"/>
      <c r="B137" s="199" t="s">
        <v>17</v>
      </c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Q137" s="71"/>
      <c r="R137"/>
    </row>
    <row r="138" spans="1:18" ht="38.25">
      <c r="A138" s="52" t="s">
        <v>71</v>
      </c>
      <c r="B138" s="89" t="s">
        <v>70</v>
      </c>
      <c r="C138" s="92">
        <v>100</v>
      </c>
      <c r="D138" s="90">
        <v>0.8448</v>
      </c>
      <c r="E138" s="91">
        <v>3.6071999999999997</v>
      </c>
      <c r="F138" s="91">
        <v>4.9559999999999995</v>
      </c>
      <c r="G138" s="90">
        <v>55.68</v>
      </c>
      <c r="H138" s="90">
        <v>0.0102</v>
      </c>
      <c r="I138" s="90">
        <v>3.9899999999999998</v>
      </c>
      <c r="J138" s="90">
        <v>0</v>
      </c>
      <c r="K138" s="90">
        <v>1.6199999999999999</v>
      </c>
      <c r="L138" s="90">
        <v>21.278399999999998</v>
      </c>
      <c r="M138" s="90">
        <v>24.379199999999997</v>
      </c>
      <c r="N138" s="90">
        <v>12.416999999999998</v>
      </c>
      <c r="O138" s="90">
        <v>0.7944</v>
      </c>
      <c r="Q138" s="71"/>
      <c r="R138"/>
    </row>
    <row r="139" spans="1:18" ht="36">
      <c r="A139" s="51" t="s">
        <v>63</v>
      </c>
      <c r="B139" s="7" t="s">
        <v>79</v>
      </c>
      <c r="C139" s="3" t="s">
        <v>152</v>
      </c>
      <c r="D139" s="41">
        <v>10.05</v>
      </c>
      <c r="E139" s="43">
        <v>9.4</v>
      </c>
      <c r="F139" s="43">
        <v>16.3098</v>
      </c>
      <c r="G139" s="41">
        <v>202.54</v>
      </c>
      <c r="H139" s="41">
        <v>0.16580000000000003</v>
      </c>
      <c r="I139" s="41">
        <v>1.1942000000000002</v>
      </c>
      <c r="J139" s="41">
        <v>19.36</v>
      </c>
      <c r="K139" s="41">
        <v>54.715600000000016</v>
      </c>
      <c r="L139" s="41">
        <v>50.62600000000001</v>
      </c>
      <c r="M139" s="41">
        <v>68.94800000000001</v>
      </c>
      <c r="N139" s="41">
        <v>21.456000000000003</v>
      </c>
      <c r="O139" s="41">
        <v>3.0058000000000002</v>
      </c>
      <c r="Q139" s="71"/>
      <c r="R139"/>
    </row>
    <row r="140" spans="1:18" ht="36">
      <c r="A140" s="51" t="s">
        <v>43</v>
      </c>
      <c r="B140" s="7" t="s">
        <v>80</v>
      </c>
      <c r="C140" s="1">
        <v>180</v>
      </c>
      <c r="D140" s="41">
        <v>3.6774</v>
      </c>
      <c r="E140" s="41">
        <v>5.761799999999999</v>
      </c>
      <c r="F140" s="41">
        <v>20.5268</v>
      </c>
      <c r="G140" s="41">
        <v>154.7</v>
      </c>
      <c r="H140" s="41">
        <v>0.1674</v>
      </c>
      <c r="I140" s="41">
        <v>21.792599999999997</v>
      </c>
      <c r="J140" s="41">
        <v>0</v>
      </c>
      <c r="K140" s="41">
        <v>0.2178</v>
      </c>
      <c r="L140" s="41">
        <v>44.37</v>
      </c>
      <c r="M140" s="41">
        <v>103.91399999999999</v>
      </c>
      <c r="N140" s="41">
        <v>33.3</v>
      </c>
      <c r="O140" s="41">
        <v>1.2114</v>
      </c>
      <c r="Q140" s="71"/>
      <c r="R140"/>
    </row>
    <row r="141" spans="1:18" ht="36.75">
      <c r="A141" s="4" t="s">
        <v>40</v>
      </c>
      <c r="B141" s="16" t="s">
        <v>29</v>
      </c>
      <c r="C141" s="18" t="s">
        <v>67</v>
      </c>
      <c r="D141" s="39">
        <v>0.07</v>
      </c>
      <c r="E141" s="39">
        <v>0.02</v>
      </c>
      <c r="F141" s="39">
        <v>10</v>
      </c>
      <c r="G141" s="39">
        <v>40</v>
      </c>
      <c r="H141" s="39"/>
      <c r="I141" s="39">
        <v>0.03</v>
      </c>
      <c r="J141" s="39"/>
      <c r="K141" s="39"/>
      <c r="L141" s="39">
        <v>10.95</v>
      </c>
      <c r="M141" s="39">
        <v>2.8</v>
      </c>
      <c r="N141" s="39">
        <v>1.4</v>
      </c>
      <c r="O141" s="39">
        <v>0.26</v>
      </c>
      <c r="Q141" s="71"/>
      <c r="R141"/>
    </row>
    <row r="142" spans="1:18" ht="36">
      <c r="A142" s="51" t="s">
        <v>38</v>
      </c>
      <c r="B142" s="16" t="s">
        <v>31</v>
      </c>
      <c r="C142" s="1">
        <v>20</v>
      </c>
      <c r="D142" s="10">
        <v>1.5199999999999998</v>
      </c>
      <c r="E142" s="10">
        <v>0.15999999999999998</v>
      </c>
      <c r="F142" s="10">
        <v>9.839999999999998</v>
      </c>
      <c r="G142" s="12">
        <v>47</v>
      </c>
      <c r="H142" s="10">
        <v>0.022000000000000002</v>
      </c>
      <c r="I142" s="11">
        <v>0</v>
      </c>
      <c r="J142" s="11">
        <v>0</v>
      </c>
      <c r="K142" s="10">
        <v>0.22</v>
      </c>
      <c r="L142" s="10">
        <v>4</v>
      </c>
      <c r="M142" s="10">
        <v>13</v>
      </c>
      <c r="N142" s="10">
        <v>2.7999999999999994</v>
      </c>
      <c r="O142" s="10">
        <v>0.22</v>
      </c>
      <c r="Q142" s="71"/>
      <c r="R142"/>
    </row>
    <row r="143" spans="1:18" ht="36">
      <c r="A143" s="51" t="s">
        <v>37</v>
      </c>
      <c r="B143" s="16" t="s">
        <v>32</v>
      </c>
      <c r="C143" s="1">
        <v>30</v>
      </c>
      <c r="D143" s="10">
        <v>1.9800000000000002</v>
      </c>
      <c r="E143" s="10">
        <v>0.36</v>
      </c>
      <c r="F143" s="10">
        <v>11.88</v>
      </c>
      <c r="G143" s="12">
        <v>59.4</v>
      </c>
      <c r="H143" s="10">
        <v>0.051000000000000004</v>
      </c>
      <c r="I143" s="11">
        <v>0</v>
      </c>
      <c r="J143" s="11">
        <v>0</v>
      </c>
      <c r="K143" s="10">
        <v>0.42</v>
      </c>
      <c r="L143" s="10">
        <v>8.700000000000001</v>
      </c>
      <c r="M143" s="10">
        <v>45</v>
      </c>
      <c r="N143" s="10">
        <v>14.1</v>
      </c>
      <c r="O143" s="10">
        <v>1.1700000000000002</v>
      </c>
      <c r="Q143" s="71"/>
      <c r="R143"/>
    </row>
    <row r="144" spans="1:18" ht="15.75">
      <c r="A144" s="6"/>
      <c r="B144" s="8" t="s">
        <v>15</v>
      </c>
      <c r="C144" s="9">
        <v>640</v>
      </c>
      <c r="D144" s="13">
        <f>SUM(D138:D143)</f>
        <v>18.142200000000003</v>
      </c>
      <c r="E144" s="13">
        <f aca="true" t="shared" si="8" ref="E144:O144">SUM(E138:E143)</f>
        <v>19.308999999999997</v>
      </c>
      <c r="F144" s="13">
        <f t="shared" si="8"/>
        <v>73.51259999999999</v>
      </c>
      <c r="G144" s="13">
        <f t="shared" si="8"/>
        <v>559.3199999999999</v>
      </c>
      <c r="H144" s="13">
        <f t="shared" si="8"/>
        <v>0.41640000000000005</v>
      </c>
      <c r="I144" s="13">
        <f t="shared" si="8"/>
        <v>27.0068</v>
      </c>
      <c r="J144" s="13">
        <f t="shared" si="8"/>
        <v>19.36</v>
      </c>
      <c r="K144" s="13">
        <f t="shared" si="8"/>
        <v>57.19340000000001</v>
      </c>
      <c r="L144" s="13">
        <f t="shared" si="8"/>
        <v>139.9244</v>
      </c>
      <c r="M144" s="13">
        <f t="shared" si="8"/>
        <v>258.0412</v>
      </c>
      <c r="N144" s="13">
        <f t="shared" si="8"/>
        <v>85.473</v>
      </c>
      <c r="O144" s="13">
        <f t="shared" si="8"/>
        <v>6.6616</v>
      </c>
      <c r="P144" s="132">
        <v>0.2</v>
      </c>
      <c r="Q144" s="71">
        <v>0.2</v>
      </c>
      <c r="R144"/>
    </row>
    <row r="145" spans="1:18" ht="15.75">
      <c r="A145" s="82"/>
      <c r="B145" s="83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132"/>
      <c r="Q145" s="71"/>
      <c r="R145"/>
    </row>
    <row r="146" spans="1:18" ht="15.75">
      <c r="A146" s="82"/>
      <c r="B146" s="83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132"/>
      <c r="Q146" s="71"/>
      <c r="R146"/>
    </row>
    <row r="147" spans="1:18" ht="15.75">
      <c r="A147" s="82"/>
      <c r="B147" s="83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132"/>
      <c r="Q147" s="71"/>
      <c r="R147"/>
    </row>
    <row r="148" spans="1:18" ht="15.75">
      <c r="A148" s="82"/>
      <c r="B148" s="83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Q148" s="71"/>
      <c r="R148"/>
    </row>
    <row r="149" spans="1:18" ht="15.75">
      <c r="A149" s="95"/>
      <c r="B149" s="199" t="s">
        <v>19</v>
      </c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R149"/>
    </row>
    <row r="150" spans="1:18" ht="36">
      <c r="A150" s="51" t="s">
        <v>107</v>
      </c>
      <c r="B150" s="7" t="s">
        <v>108</v>
      </c>
      <c r="C150" s="2" t="s">
        <v>99</v>
      </c>
      <c r="D150" s="10">
        <v>7.2838</v>
      </c>
      <c r="E150" s="10">
        <v>11.7904</v>
      </c>
      <c r="F150" s="10">
        <v>8.7376</v>
      </c>
      <c r="G150" s="12">
        <v>123.99</v>
      </c>
      <c r="H150" s="10">
        <v>0.0475</v>
      </c>
      <c r="I150" s="10">
        <v>0.2762</v>
      </c>
      <c r="J150" s="10">
        <v>29.62</v>
      </c>
      <c r="K150" s="10">
        <v>0.4205</v>
      </c>
      <c r="L150" s="10">
        <v>20.726</v>
      </c>
      <c r="M150" s="10">
        <v>80.202</v>
      </c>
      <c r="N150" s="10">
        <v>15.521</v>
      </c>
      <c r="O150" s="10">
        <v>0.6402000000000001</v>
      </c>
      <c r="R150"/>
    </row>
    <row r="151" spans="1:18" ht="36.75">
      <c r="A151" s="4" t="s">
        <v>44</v>
      </c>
      <c r="B151" s="7" t="s">
        <v>66</v>
      </c>
      <c r="C151" s="3" t="s">
        <v>103</v>
      </c>
      <c r="D151" s="10">
        <v>6.12</v>
      </c>
      <c r="E151" s="10">
        <v>2.98</v>
      </c>
      <c r="F151" s="10">
        <v>38.4</v>
      </c>
      <c r="G151" s="12">
        <v>207.04</v>
      </c>
      <c r="H151" s="10">
        <v>0.06839999999999999</v>
      </c>
      <c r="I151" s="10">
        <v>0</v>
      </c>
      <c r="J151" s="10">
        <v>12</v>
      </c>
      <c r="K151" s="11">
        <v>0.96</v>
      </c>
      <c r="L151" s="10">
        <v>14.15</v>
      </c>
      <c r="M151" s="10">
        <v>45.5</v>
      </c>
      <c r="N151" s="10">
        <v>10.342799999999999</v>
      </c>
      <c r="O151" s="10">
        <v>1.023</v>
      </c>
      <c r="R151"/>
    </row>
    <row r="152" spans="1:18" ht="15">
      <c r="A152" s="94" t="s">
        <v>73</v>
      </c>
      <c r="B152" s="16" t="s">
        <v>139</v>
      </c>
      <c r="C152" s="18">
        <v>200</v>
      </c>
      <c r="D152" s="39">
        <v>0.34</v>
      </c>
      <c r="E152" s="39">
        <v>0.17</v>
      </c>
      <c r="F152" s="39">
        <v>11.48</v>
      </c>
      <c r="G152" s="39">
        <v>63.6</v>
      </c>
      <c r="H152" s="39">
        <v>0.024</v>
      </c>
      <c r="I152" s="39">
        <v>3.172</v>
      </c>
      <c r="J152" s="39">
        <v>0</v>
      </c>
      <c r="K152" s="39">
        <v>0.13</v>
      </c>
      <c r="L152" s="39">
        <v>16.668000000000003</v>
      </c>
      <c r="M152" s="39">
        <v>7.050000000000001</v>
      </c>
      <c r="N152" s="39">
        <v>7.782</v>
      </c>
      <c r="O152" s="39">
        <v>0.8800000000000001</v>
      </c>
      <c r="R152"/>
    </row>
    <row r="153" spans="1:18" ht="36">
      <c r="A153" s="51" t="s">
        <v>38</v>
      </c>
      <c r="B153" s="16" t="s">
        <v>31</v>
      </c>
      <c r="C153" s="1">
        <v>35</v>
      </c>
      <c r="D153" s="41">
        <v>2.6599999999999997</v>
      </c>
      <c r="E153" s="41">
        <v>0.27999999999999997</v>
      </c>
      <c r="F153" s="41">
        <v>17.219999999999995</v>
      </c>
      <c r="G153" s="41">
        <v>82.25</v>
      </c>
      <c r="H153" s="41">
        <v>0.0385</v>
      </c>
      <c r="I153" s="41">
        <v>0</v>
      </c>
      <c r="J153" s="41">
        <v>0</v>
      </c>
      <c r="K153" s="41">
        <v>0.385</v>
      </c>
      <c r="L153" s="41">
        <v>7</v>
      </c>
      <c r="M153" s="41">
        <v>22.75</v>
      </c>
      <c r="N153" s="41">
        <v>4.8999999999999995</v>
      </c>
      <c r="O153" s="41">
        <v>0.385</v>
      </c>
      <c r="R153"/>
    </row>
    <row r="154" spans="1:18" ht="36">
      <c r="A154" s="51" t="s">
        <v>37</v>
      </c>
      <c r="B154" s="16" t="s">
        <v>32</v>
      </c>
      <c r="C154" s="1">
        <v>35</v>
      </c>
      <c r="D154" s="10">
        <v>2.3100000000000005</v>
      </c>
      <c r="E154" s="10">
        <v>0.42</v>
      </c>
      <c r="F154" s="10">
        <v>13.860000000000001</v>
      </c>
      <c r="G154" s="12">
        <v>69.3</v>
      </c>
      <c r="H154" s="10">
        <v>0.059500000000000004</v>
      </c>
      <c r="I154" s="11">
        <v>0</v>
      </c>
      <c r="J154" s="11">
        <v>0</v>
      </c>
      <c r="K154" s="10">
        <v>0.49</v>
      </c>
      <c r="L154" s="10">
        <v>10.150000000000002</v>
      </c>
      <c r="M154" s="10">
        <v>52.5</v>
      </c>
      <c r="N154" s="10">
        <v>16.45</v>
      </c>
      <c r="O154" s="10">
        <v>1.365</v>
      </c>
      <c r="R154"/>
    </row>
    <row r="155" spans="1:18" ht="15.75">
      <c r="A155" s="6"/>
      <c r="B155" s="8" t="s">
        <v>15</v>
      </c>
      <c r="C155" s="9">
        <v>553</v>
      </c>
      <c r="D155" s="13">
        <f>SUM(D150:D154)</f>
        <v>18.7138</v>
      </c>
      <c r="E155" s="13">
        <f>E150+E151+E151+E152+E153+E154</f>
        <v>18.620400000000004</v>
      </c>
      <c r="F155" s="13">
        <f>F150+F151+F153+F154</f>
        <v>78.21759999999999</v>
      </c>
      <c r="G155" s="13">
        <f aca="true" t="shared" si="9" ref="G155:O155">SUM(G150:G154)</f>
        <v>546.18</v>
      </c>
      <c r="H155" s="13">
        <f t="shared" si="9"/>
        <v>0.2379</v>
      </c>
      <c r="I155" s="13">
        <f t="shared" si="9"/>
        <v>3.4482</v>
      </c>
      <c r="J155" s="13">
        <f t="shared" si="9"/>
        <v>41.620000000000005</v>
      </c>
      <c r="K155" s="13">
        <f t="shared" si="9"/>
        <v>2.3855</v>
      </c>
      <c r="L155" s="13">
        <f t="shared" si="9"/>
        <v>68.694</v>
      </c>
      <c r="M155" s="13">
        <f t="shared" si="9"/>
        <v>208.002</v>
      </c>
      <c r="N155" s="13">
        <f t="shared" si="9"/>
        <v>54.99579999999999</v>
      </c>
      <c r="O155" s="13">
        <f t="shared" si="9"/>
        <v>4.293200000000001</v>
      </c>
      <c r="P155" s="132">
        <v>0.2</v>
      </c>
      <c r="Q155" s="71">
        <v>0.2</v>
      </c>
      <c r="R155"/>
    </row>
    <row r="157" spans="1:18" ht="15.75">
      <c r="A157" s="95"/>
      <c r="B157" s="199" t="s">
        <v>20</v>
      </c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R157"/>
    </row>
    <row r="158" spans="1:18" ht="38.25">
      <c r="A158" s="52" t="s">
        <v>148</v>
      </c>
      <c r="B158" s="7" t="s">
        <v>149</v>
      </c>
      <c r="C158" s="2" t="s">
        <v>77</v>
      </c>
      <c r="D158" s="41">
        <v>18.971666666666664</v>
      </c>
      <c r="E158" s="41">
        <v>20.36</v>
      </c>
      <c r="F158" s="41">
        <v>54.79</v>
      </c>
      <c r="G158" s="41">
        <v>509.83</v>
      </c>
      <c r="H158" s="41">
        <v>0.07833333333333332</v>
      </c>
      <c r="I158" s="41">
        <v>2.31</v>
      </c>
      <c r="J158" s="41">
        <v>0</v>
      </c>
      <c r="K158" s="41">
        <v>5.25</v>
      </c>
      <c r="L158" s="41">
        <v>22.043333333333333</v>
      </c>
      <c r="M158" s="41">
        <v>285.6966666666666</v>
      </c>
      <c r="N158" s="41">
        <v>63.74666666666666</v>
      </c>
      <c r="O158" s="41">
        <v>4.133333333333333</v>
      </c>
      <c r="R158"/>
    </row>
    <row r="159" spans="1:18" ht="51">
      <c r="A159" s="52" t="s">
        <v>180</v>
      </c>
      <c r="B159" s="7" t="s">
        <v>184</v>
      </c>
      <c r="C159" s="2">
        <v>50</v>
      </c>
      <c r="D159" s="41">
        <v>1.0250000000000001</v>
      </c>
      <c r="E159" s="41">
        <v>1.7583333333333333</v>
      </c>
      <c r="F159" s="41">
        <v>4.1000000000000005</v>
      </c>
      <c r="G159" s="41">
        <v>49.65</v>
      </c>
      <c r="H159" s="41">
        <v>0.051</v>
      </c>
      <c r="I159" s="41">
        <v>4.65</v>
      </c>
      <c r="J159" s="41">
        <v>0</v>
      </c>
      <c r="K159" s="41">
        <v>1.413</v>
      </c>
      <c r="L159" s="41">
        <v>9.33</v>
      </c>
      <c r="M159" s="41">
        <v>28.89</v>
      </c>
      <c r="N159" s="41">
        <v>9.765</v>
      </c>
      <c r="O159" s="41">
        <v>0.3285</v>
      </c>
      <c r="P159">
        <v>0</v>
      </c>
      <c r="Q159" s="70">
        <v>0</v>
      </c>
      <c r="R159"/>
    </row>
    <row r="160" spans="1:18" ht="36">
      <c r="A160" s="51" t="s">
        <v>40</v>
      </c>
      <c r="B160" s="7" t="s">
        <v>60</v>
      </c>
      <c r="C160" s="2" t="s">
        <v>61</v>
      </c>
      <c r="D160" s="11">
        <v>0.11</v>
      </c>
      <c r="E160" s="11">
        <v>0.06</v>
      </c>
      <c r="F160" s="10">
        <v>10.99</v>
      </c>
      <c r="G160" s="12">
        <v>45.05</v>
      </c>
      <c r="H160" s="11">
        <v>0.003</v>
      </c>
      <c r="I160" s="11">
        <v>1.03</v>
      </c>
      <c r="J160" s="11"/>
      <c r="K160" s="11">
        <v>0.02</v>
      </c>
      <c r="L160" s="10">
        <v>12.7</v>
      </c>
      <c r="M160" s="11">
        <v>3.9</v>
      </c>
      <c r="N160" s="11">
        <v>2.3</v>
      </c>
      <c r="O160" s="10">
        <v>0.5</v>
      </c>
      <c r="R160"/>
    </row>
    <row r="161" spans="1:18" ht="36">
      <c r="A161" s="51" t="s">
        <v>38</v>
      </c>
      <c r="B161" s="16" t="s">
        <v>31</v>
      </c>
      <c r="C161" s="1">
        <v>20</v>
      </c>
      <c r="D161" s="10">
        <v>1.5199999999999998</v>
      </c>
      <c r="E161" s="10">
        <v>0.15999999999999998</v>
      </c>
      <c r="F161" s="10">
        <v>9.839999999999998</v>
      </c>
      <c r="G161" s="12">
        <v>47</v>
      </c>
      <c r="H161" s="10">
        <v>0.022000000000000002</v>
      </c>
      <c r="I161" s="11">
        <v>0</v>
      </c>
      <c r="J161" s="11">
        <v>0</v>
      </c>
      <c r="K161" s="10">
        <v>0.22</v>
      </c>
      <c r="L161" s="10">
        <v>4</v>
      </c>
      <c r="M161" s="10">
        <v>13</v>
      </c>
      <c r="N161" s="10">
        <v>2.7999999999999994</v>
      </c>
      <c r="O161" s="10">
        <v>0.22</v>
      </c>
      <c r="R161"/>
    </row>
    <row r="162" spans="1:18" ht="36">
      <c r="A162" s="51" t="s">
        <v>37</v>
      </c>
      <c r="B162" s="16" t="s">
        <v>32</v>
      </c>
      <c r="C162" s="17">
        <v>30</v>
      </c>
      <c r="D162" s="39">
        <v>1.9800000000000002</v>
      </c>
      <c r="E162" s="39">
        <v>0.36</v>
      </c>
      <c r="F162" s="39">
        <v>11.88</v>
      </c>
      <c r="G162" s="39">
        <v>59.4</v>
      </c>
      <c r="H162" s="39">
        <v>0.051000000000000004</v>
      </c>
      <c r="I162" s="39">
        <v>0</v>
      </c>
      <c r="J162" s="39">
        <v>0</v>
      </c>
      <c r="K162" s="39">
        <v>0.42</v>
      </c>
      <c r="L162" s="39">
        <v>8.700000000000001</v>
      </c>
      <c r="M162" s="39">
        <v>45</v>
      </c>
      <c r="N162" s="39">
        <v>14.1</v>
      </c>
      <c r="O162" s="39">
        <v>1.1700000000000002</v>
      </c>
      <c r="R162"/>
    </row>
    <row r="163" spans="1:18" ht="15.75">
      <c r="A163" s="6"/>
      <c r="B163" s="8" t="s">
        <v>15</v>
      </c>
      <c r="C163" s="9">
        <v>550</v>
      </c>
      <c r="D163" s="13">
        <f aca="true" t="shared" si="10" ref="D163:O163">SUM(D158:D162)</f>
        <v>23.606666666666662</v>
      </c>
      <c r="E163" s="13">
        <f t="shared" si="10"/>
        <v>22.69833333333333</v>
      </c>
      <c r="F163" s="13">
        <f t="shared" si="10"/>
        <v>91.6</v>
      </c>
      <c r="G163" s="13">
        <f t="shared" si="10"/>
        <v>710.93</v>
      </c>
      <c r="H163" s="13">
        <f t="shared" si="10"/>
        <v>0.2053333333333333</v>
      </c>
      <c r="I163" s="13">
        <f t="shared" si="10"/>
        <v>7.990000000000001</v>
      </c>
      <c r="J163" s="13">
        <f t="shared" si="10"/>
        <v>0</v>
      </c>
      <c r="K163" s="13">
        <f t="shared" si="10"/>
        <v>7.3229999999999995</v>
      </c>
      <c r="L163" s="13">
        <f t="shared" si="10"/>
        <v>56.77333333333334</v>
      </c>
      <c r="M163" s="13">
        <f t="shared" si="10"/>
        <v>376.48666666666657</v>
      </c>
      <c r="N163" s="13">
        <f t="shared" si="10"/>
        <v>92.71166666666664</v>
      </c>
      <c r="O163" s="13">
        <f t="shared" si="10"/>
        <v>6.3518333333333326</v>
      </c>
      <c r="P163" s="132">
        <v>0.25</v>
      </c>
      <c r="Q163" s="71">
        <v>0.25</v>
      </c>
      <c r="R163"/>
    </row>
    <row r="164" spans="1:18" ht="15.75" customHeight="1">
      <c r="A164" s="233"/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5"/>
      <c r="P164" s="132"/>
      <c r="Q164" s="71"/>
      <c r="R164"/>
    </row>
    <row r="165" spans="1:18" ht="15.75">
      <c r="A165" s="95"/>
      <c r="B165" s="199" t="s">
        <v>21</v>
      </c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32"/>
      <c r="Q165" s="71"/>
      <c r="R165"/>
    </row>
    <row r="166" spans="1:18" ht="36">
      <c r="A166" s="51" t="s">
        <v>151</v>
      </c>
      <c r="B166" s="7" t="s">
        <v>150</v>
      </c>
      <c r="C166" s="3" t="s">
        <v>76</v>
      </c>
      <c r="D166" s="41">
        <v>9.1052</v>
      </c>
      <c r="E166" s="41">
        <v>10.1</v>
      </c>
      <c r="F166" s="41">
        <v>12.9174</v>
      </c>
      <c r="G166" s="41">
        <v>146.52</v>
      </c>
      <c r="H166" s="41">
        <v>0.0522</v>
      </c>
      <c r="I166" s="41">
        <v>0.5356000000000001</v>
      </c>
      <c r="J166" s="41">
        <v>10.920000000000002</v>
      </c>
      <c r="K166" s="41">
        <v>4.079</v>
      </c>
      <c r="L166" s="41">
        <v>32.804</v>
      </c>
      <c r="M166" s="41">
        <v>120.77000000000001</v>
      </c>
      <c r="N166" s="41">
        <v>19.248</v>
      </c>
      <c r="O166" s="41">
        <v>1.0656</v>
      </c>
      <c r="P166" s="132"/>
      <c r="Q166" s="71"/>
      <c r="R166"/>
    </row>
    <row r="167" spans="1:18" ht="36.75">
      <c r="A167" s="4" t="s">
        <v>41</v>
      </c>
      <c r="B167" s="16" t="s">
        <v>39</v>
      </c>
      <c r="C167" s="18" t="s">
        <v>22</v>
      </c>
      <c r="D167" s="39">
        <v>6.58</v>
      </c>
      <c r="E167" s="39">
        <v>7.57</v>
      </c>
      <c r="F167" s="39">
        <v>33.32</v>
      </c>
      <c r="G167" s="39">
        <v>242</v>
      </c>
      <c r="H167" s="39"/>
      <c r="I167" s="39"/>
      <c r="J167" s="39">
        <v>19.6</v>
      </c>
      <c r="K167" s="39">
        <v>0.54</v>
      </c>
      <c r="L167" s="39">
        <v>29.47</v>
      </c>
      <c r="M167" s="39">
        <v>249.96</v>
      </c>
      <c r="N167" s="39">
        <v>168.624</v>
      </c>
      <c r="O167" s="39">
        <v>5.77</v>
      </c>
      <c r="P167" s="132"/>
      <c r="Q167" s="71"/>
      <c r="R167"/>
    </row>
    <row r="168" spans="1:18" ht="36">
      <c r="A168" s="51" t="s">
        <v>40</v>
      </c>
      <c r="B168" s="16" t="s">
        <v>127</v>
      </c>
      <c r="C168" s="1" t="s">
        <v>172</v>
      </c>
      <c r="D168" s="10">
        <v>0.09</v>
      </c>
      <c r="E168" s="10">
        <v>0.02</v>
      </c>
      <c r="F168" s="10">
        <v>10.72</v>
      </c>
      <c r="G168" s="12">
        <v>43.34</v>
      </c>
      <c r="H168" s="10"/>
      <c r="I168" s="11">
        <v>0.03</v>
      </c>
      <c r="J168" s="11"/>
      <c r="K168" s="10"/>
      <c r="L168" s="10">
        <v>11.25</v>
      </c>
      <c r="M168" s="10">
        <v>2.95</v>
      </c>
      <c r="N168" s="10">
        <v>1.7</v>
      </c>
      <c r="O168" s="10">
        <v>0.29</v>
      </c>
      <c r="P168" s="132"/>
      <c r="Q168" s="71"/>
      <c r="R168"/>
    </row>
    <row r="169" spans="1:18" ht="36">
      <c r="A169" s="51" t="s">
        <v>38</v>
      </c>
      <c r="B169" s="117" t="s">
        <v>31</v>
      </c>
      <c r="C169" s="119">
        <v>40</v>
      </c>
      <c r="D169" s="113">
        <v>3.04</v>
      </c>
      <c r="E169" s="113">
        <v>0.32</v>
      </c>
      <c r="F169" s="113">
        <v>19.68</v>
      </c>
      <c r="G169" s="116">
        <v>94</v>
      </c>
      <c r="H169" s="113">
        <v>0.04400000000000001</v>
      </c>
      <c r="I169" s="115">
        <v>0</v>
      </c>
      <c r="J169" s="115">
        <v>0</v>
      </c>
      <c r="K169" s="113">
        <v>0.44000000000000006</v>
      </c>
      <c r="L169" s="113">
        <v>8</v>
      </c>
      <c r="M169" s="113">
        <v>26</v>
      </c>
      <c r="N169" s="113">
        <v>5.6</v>
      </c>
      <c r="O169" s="113">
        <v>0.44000000000000006</v>
      </c>
      <c r="P169" s="132"/>
      <c r="Q169" s="71"/>
      <c r="R169"/>
    </row>
    <row r="170" spans="1:18" ht="36">
      <c r="A170" s="51" t="s">
        <v>37</v>
      </c>
      <c r="B170" s="16" t="s">
        <v>32</v>
      </c>
      <c r="C170" s="1">
        <v>40</v>
      </c>
      <c r="D170" s="41">
        <v>2.64</v>
      </c>
      <c r="E170" s="41">
        <v>0.48</v>
      </c>
      <c r="F170" s="41">
        <v>15.840000000000002</v>
      </c>
      <c r="G170" s="41">
        <v>79.2</v>
      </c>
      <c r="H170" s="41">
        <v>0.068</v>
      </c>
      <c r="I170" s="41">
        <v>0</v>
      </c>
      <c r="J170" s="41">
        <v>0</v>
      </c>
      <c r="K170" s="41">
        <v>0.5599999999999999</v>
      </c>
      <c r="L170" s="41">
        <v>11.600000000000001</v>
      </c>
      <c r="M170" s="41">
        <v>60</v>
      </c>
      <c r="N170" s="41">
        <v>18.8</v>
      </c>
      <c r="O170" s="41">
        <v>1.56</v>
      </c>
      <c r="P170" s="132"/>
      <c r="Q170" s="71"/>
      <c r="R170"/>
    </row>
    <row r="171" spans="1:18" ht="15.75">
      <c r="A171" s="6"/>
      <c r="B171" s="8" t="s">
        <v>15</v>
      </c>
      <c r="C171" s="9">
        <v>563.5</v>
      </c>
      <c r="D171" s="13">
        <v>21.4552</v>
      </c>
      <c r="E171" s="13">
        <v>22.49</v>
      </c>
      <c r="F171" s="13">
        <v>92.4774</v>
      </c>
      <c r="G171" s="13">
        <v>648.4000000000001</v>
      </c>
      <c r="H171" s="13">
        <v>0.1642</v>
      </c>
      <c r="I171" s="13">
        <v>0.5656000000000001</v>
      </c>
      <c r="J171" s="13">
        <v>30.520000000000003</v>
      </c>
      <c r="K171" s="13">
        <v>5.619</v>
      </c>
      <c r="L171" s="13">
        <v>93.124</v>
      </c>
      <c r="M171" s="13">
        <v>459.68</v>
      </c>
      <c r="N171" s="13">
        <v>213.97199999999998</v>
      </c>
      <c r="O171" s="13">
        <v>9.1256</v>
      </c>
      <c r="P171" s="132"/>
      <c r="Q171" s="71"/>
      <c r="R171"/>
    </row>
    <row r="172" spans="1:18" ht="15.75">
      <c r="A172" s="6"/>
      <c r="B172" s="8" t="s">
        <v>189</v>
      </c>
      <c r="C172" s="9">
        <f>C127+C135+C144+C155+C163+C171</f>
        <v>3579.5</v>
      </c>
      <c r="D172" s="9">
        <f aca="true" t="shared" si="11" ref="D172:O172">D127+D135+D144+D155+D163+D171</f>
        <v>124.80986666666668</v>
      </c>
      <c r="E172" s="9">
        <f t="shared" si="11"/>
        <v>128.84273333333334</v>
      </c>
      <c r="F172" s="9">
        <f t="shared" si="11"/>
        <v>520.3956</v>
      </c>
      <c r="G172" s="9">
        <f t="shared" si="11"/>
        <v>3778.19</v>
      </c>
      <c r="H172" s="9">
        <f t="shared" si="11"/>
        <v>1.5402333333333336</v>
      </c>
      <c r="I172" s="9">
        <f t="shared" si="11"/>
        <v>132.54059999999998</v>
      </c>
      <c r="J172" s="9">
        <f t="shared" si="11"/>
        <v>249.70000000000002</v>
      </c>
      <c r="K172" s="9">
        <f t="shared" si="11"/>
        <v>80.1989</v>
      </c>
      <c r="L172" s="9">
        <f t="shared" si="11"/>
        <v>595.0057333333334</v>
      </c>
      <c r="M172" s="9">
        <f t="shared" si="11"/>
        <v>1948.5798666666667</v>
      </c>
      <c r="N172" s="9">
        <f t="shared" si="11"/>
        <v>601.0052666666666</v>
      </c>
      <c r="O172" s="9">
        <f t="shared" si="11"/>
        <v>39.46923333333333</v>
      </c>
      <c r="P172" s="132"/>
      <c r="Q172" s="71"/>
      <c r="R172"/>
    </row>
    <row r="173" spans="1:18" ht="15.75">
      <c r="A173" s="154"/>
      <c r="B173" s="8" t="s">
        <v>190</v>
      </c>
      <c r="C173" s="108">
        <f>C172+C103</f>
        <v>7039</v>
      </c>
      <c r="D173" s="108">
        <f aca="true" t="shared" si="12" ref="D173:O173">D172+D103</f>
        <v>255.69572987358617</v>
      </c>
      <c r="E173" s="108">
        <f t="shared" si="12"/>
        <v>258.5437475715236</v>
      </c>
      <c r="F173" s="108">
        <f t="shared" si="12"/>
        <v>1078.038326600133</v>
      </c>
      <c r="G173" s="108">
        <f t="shared" si="12"/>
        <v>7684.692942810032</v>
      </c>
      <c r="H173" s="108">
        <f t="shared" si="12"/>
        <v>3.9016405797101457</v>
      </c>
      <c r="I173" s="108">
        <f t="shared" si="12"/>
        <v>195.0405913043478</v>
      </c>
      <c r="J173" s="108">
        <f t="shared" si="12"/>
        <v>487.0795261650612</v>
      </c>
      <c r="K173" s="108">
        <f t="shared" si="12"/>
        <v>181.5689732621713</v>
      </c>
      <c r="L173" s="108">
        <f t="shared" si="12"/>
        <v>1627.0263570771501</v>
      </c>
      <c r="M173" s="108">
        <f t="shared" si="12"/>
        <v>4290.644761563829</v>
      </c>
      <c r="N173" s="108">
        <f t="shared" si="12"/>
        <v>1294.601631884058</v>
      </c>
      <c r="O173" s="108">
        <f t="shared" si="12"/>
        <v>82.11532570511152</v>
      </c>
      <c r="R173"/>
    </row>
    <row r="174" spans="1:18" ht="15.75">
      <c r="A174" s="154"/>
      <c r="B174" s="131" t="s">
        <v>136</v>
      </c>
      <c r="C174" s="130">
        <f>C173/12</f>
        <v>586.5833333333334</v>
      </c>
      <c r="D174" s="126">
        <f aca="true" t="shared" si="13" ref="D174:O174">D173/12</f>
        <v>21.307977489465515</v>
      </c>
      <c r="E174" s="126">
        <f t="shared" si="13"/>
        <v>21.545312297626968</v>
      </c>
      <c r="F174" s="126">
        <f t="shared" si="13"/>
        <v>89.83652721667774</v>
      </c>
      <c r="G174" s="126">
        <f t="shared" si="13"/>
        <v>640.3910785675026</v>
      </c>
      <c r="H174" s="126">
        <f t="shared" si="13"/>
        <v>0.32513671497584545</v>
      </c>
      <c r="I174" s="126">
        <f t="shared" si="13"/>
        <v>16.25338260869565</v>
      </c>
      <c r="J174" s="126">
        <f t="shared" si="13"/>
        <v>40.5899605137551</v>
      </c>
      <c r="K174" s="126">
        <f t="shared" si="13"/>
        <v>15.13074777184761</v>
      </c>
      <c r="L174" s="126">
        <f t="shared" si="13"/>
        <v>135.58552975642917</v>
      </c>
      <c r="M174" s="126">
        <f t="shared" si="13"/>
        <v>357.5537301303191</v>
      </c>
      <c r="N174" s="126">
        <f t="shared" si="13"/>
        <v>107.88346932367149</v>
      </c>
      <c r="O174" s="126">
        <f t="shared" si="13"/>
        <v>6.842943808759293</v>
      </c>
      <c r="P174" s="71" t="s">
        <v>137</v>
      </c>
      <c r="Q174" s="71"/>
      <c r="R174"/>
    </row>
    <row r="177" spans="3:18" ht="15">
      <c r="C177" s="36"/>
      <c r="D177" s="36"/>
      <c r="E177" s="37"/>
      <c r="F177" s="37"/>
      <c r="G177" s="38"/>
      <c r="H177" s="38"/>
      <c r="I177" s="38"/>
      <c r="J177" s="38"/>
      <c r="K177" s="38"/>
      <c r="L177" s="38"/>
      <c r="M177" s="38"/>
      <c r="N177" s="38"/>
      <c r="R177"/>
    </row>
    <row r="178" spans="1:18" ht="15">
      <c r="A178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Q178"/>
      <c r="R178"/>
    </row>
  </sheetData>
  <sheetProtection/>
  <mergeCells count="23">
    <mergeCell ref="A128:O128"/>
    <mergeCell ref="B96:O96"/>
    <mergeCell ref="B165:O165"/>
    <mergeCell ref="A164:O164"/>
    <mergeCell ref="A2:A50"/>
    <mergeCell ref="B20:L20"/>
    <mergeCell ref="B22:L22"/>
    <mergeCell ref="B149:O149"/>
    <mergeCell ref="B119:O119"/>
    <mergeCell ref="B2:O3"/>
    <mergeCell ref="B53:O53"/>
    <mergeCell ref="B21:L21"/>
    <mergeCell ref="B48:O48"/>
    <mergeCell ref="B137:O137"/>
    <mergeCell ref="B157:O157"/>
    <mergeCell ref="C78:O78"/>
    <mergeCell ref="B52:O52"/>
    <mergeCell ref="B49:O49"/>
    <mergeCell ref="B88:O88"/>
    <mergeCell ref="B129:O129"/>
    <mergeCell ref="B70:O70"/>
    <mergeCell ref="B61:O61"/>
    <mergeCell ref="B120:O12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1"/>
  <sheetViews>
    <sheetView zoomScalePageLayoutView="0" workbookViewId="0" topLeftCell="A10">
      <selection activeCell="F32" sqref="F32"/>
    </sheetView>
  </sheetViews>
  <sheetFormatPr defaultColWidth="9.140625" defaultRowHeight="15"/>
  <cols>
    <col min="2" max="2" width="26.8515625" style="0" customWidth="1"/>
    <col min="3" max="3" width="12.7109375" style="0" customWidth="1"/>
    <col min="4" max="4" width="38.00390625" style="0" customWidth="1"/>
    <col min="5" max="5" width="14.7109375" style="0" customWidth="1"/>
    <col min="7" max="7" width="13.421875" style="0" customWidth="1"/>
    <col min="8" max="8" width="14.421875" style="0" customWidth="1"/>
    <col min="9" max="9" width="12.140625" style="0" customWidth="1"/>
    <col min="10" max="10" width="12.8515625" style="0" customWidth="1"/>
  </cols>
  <sheetData>
    <row r="2" spans="2:10" ht="18.75">
      <c r="B2" s="104" t="s">
        <v>81</v>
      </c>
      <c r="C2" s="69"/>
      <c r="D2" s="69"/>
      <c r="E2" s="69"/>
      <c r="F2" s="69"/>
      <c r="G2" s="69"/>
      <c r="H2" s="69"/>
      <c r="I2" s="69"/>
      <c r="J2" s="69"/>
    </row>
    <row r="3" spans="2:10" ht="15">
      <c r="B3" s="69"/>
      <c r="C3" s="69"/>
      <c r="D3" s="69"/>
      <c r="E3" s="69"/>
      <c r="F3" s="69"/>
      <c r="G3" s="69"/>
      <c r="H3" s="69"/>
      <c r="I3" s="69"/>
      <c r="J3" s="69"/>
    </row>
    <row r="4" spans="2:10" ht="15">
      <c r="B4" s="101" t="s">
        <v>82</v>
      </c>
      <c r="C4" s="102" t="s">
        <v>83</v>
      </c>
      <c r="D4" s="102" t="s">
        <v>84</v>
      </c>
      <c r="E4" s="102"/>
      <c r="F4" s="101" t="s">
        <v>27</v>
      </c>
      <c r="G4" s="103" t="s">
        <v>85</v>
      </c>
      <c r="H4" s="103" t="s">
        <v>86</v>
      </c>
      <c r="I4" s="103" t="s">
        <v>87</v>
      </c>
      <c r="J4" s="103" t="s">
        <v>88</v>
      </c>
    </row>
    <row r="5" spans="2:10" ht="15">
      <c r="B5" s="218" t="s">
        <v>90</v>
      </c>
      <c r="C5" s="218" t="s">
        <v>109</v>
      </c>
      <c r="D5" s="7" t="s">
        <v>75</v>
      </c>
      <c r="E5" s="217" t="s">
        <v>89</v>
      </c>
      <c r="F5" s="2">
        <v>90</v>
      </c>
      <c r="G5" s="128">
        <v>8.15</v>
      </c>
      <c r="H5" s="128">
        <v>10.5</v>
      </c>
      <c r="I5" s="128">
        <v>8.1</v>
      </c>
      <c r="J5" s="128">
        <v>199.56521739130434</v>
      </c>
    </row>
    <row r="6" spans="2:10" ht="32.25" customHeight="1">
      <c r="B6" s="219"/>
      <c r="C6" s="219"/>
      <c r="D6" s="7" t="s">
        <v>183</v>
      </c>
      <c r="E6" s="215"/>
      <c r="F6" s="2" t="s">
        <v>18</v>
      </c>
      <c r="G6" s="41">
        <v>5.12</v>
      </c>
      <c r="H6" s="41">
        <v>4.53</v>
      </c>
      <c r="I6" s="41">
        <v>31.990000000000002</v>
      </c>
      <c r="J6" s="41">
        <v>189.29999999999998</v>
      </c>
    </row>
    <row r="7" spans="2:10" ht="49.5" customHeight="1">
      <c r="B7" s="219"/>
      <c r="C7" s="219"/>
      <c r="D7" s="106" t="s">
        <v>126</v>
      </c>
      <c r="E7" s="215"/>
      <c r="F7" s="2">
        <v>200</v>
      </c>
      <c r="G7" s="41">
        <v>0.662</v>
      </c>
      <c r="H7" s="41">
        <v>0.09000000000000001</v>
      </c>
      <c r="I7" s="41">
        <v>22.03</v>
      </c>
      <c r="J7" s="41">
        <v>92.9</v>
      </c>
    </row>
    <row r="8" spans="2:10" ht="15">
      <c r="B8" s="219"/>
      <c r="C8" s="219"/>
      <c r="D8" s="107" t="s">
        <v>141</v>
      </c>
      <c r="E8" s="215"/>
      <c r="F8" s="18">
        <v>40</v>
      </c>
      <c r="G8" s="41">
        <v>3.06</v>
      </c>
      <c r="H8" s="41">
        <v>3.76</v>
      </c>
      <c r="I8" s="41">
        <v>17.24</v>
      </c>
      <c r="J8" s="41">
        <v>91.8</v>
      </c>
    </row>
    <row r="9" spans="2:10" ht="15" customHeight="1">
      <c r="B9" s="219"/>
      <c r="C9" s="219"/>
      <c r="D9" s="16" t="s">
        <v>32</v>
      </c>
      <c r="E9" s="215"/>
      <c r="F9" s="1">
        <v>20</v>
      </c>
      <c r="G9" s="39">
        <v>1.32</v>
      </c>
      <c r="H9" s="39">
        <v>0.24</v>
      </c>
      <c r="I9" s="39">
        <v>7.920000000000001</v>
      </c>
      <c r="J9" s="39">
        <v>39.6</v>
      </c>
    </row>
    <row r="10" spans="2:11" ht="15.75">
      <c r="B10" s="219"/>
      <c r="C10" s="219"/>
      <c r="D10" s="46" t="s">
        <v>15</v>
      </c>
      <c r="E10" s="216"/>
      <c r="F10" s="20">
        <v>505</v>
      </c>
      <c r="G10" s="127">
        <v>18.312</v>
      </c>
      <c r="H10" s="127">
        <v>19.12</v>
      </c>
      <c r="I10" s="127">
        <v>87.28</v>
      </c>
      <c r="J10" s="127">
        <v>613.1652173913043</v>
      </c>
      <c r="K10" s="71">
        <v>0.25</v>
      </c>
    </row>
    <row r="11" spans="2:11" ht="15" customHeight="1">
      <c r="B11" s="219"/>
      <c r="C11" s="219"/>
      <c r="K11" s="70"/>
    </row>
    <row r="12" spans="2:11" ht="15" customHeight="1">
      <c r="B12" s="219"/>
      <c r="C12" s="219"/>
      <c r="D12" s="7" t="s">
        <v>92</v>
      </c>
      <c r="E12" s="214"/>
      <c r="F12" s="2">
        <v>100</v>
      </c>
      <c r="G12" s="194">
        <v>10.75</v>
      </c>
      <c r="H12" s="41">
        <v>13.84</v>
      </c>
      <c r="I12" s="41">
        <v>0.36</v>
      </c>
      <c r="J12" s="41">
        <v>201.12</v>
      </c>
      <c r="K12" s="70"/>
    </row>
    <row r="13" spans="2:11" ht="28.5">
      <c r="B13" s="219"/>
      <c r="C13" s="219"/>
      <c r="D13" s="7" t="s">
        <v>66</v>
      </c>
      <c r="E13" s="214"/>
      <c r="F13" s="2">
        <v>150</v>
      </c>
      <c r="G13" s="41">
        <v>4.4</v>
      </c>
      <c r="H13" s="41">
        <v>0.91</v>
      </c>
      <c r="I13" s="41">
        <v>31.994</v>
      </c>
      <c r="J13" s="41">
        <v>156.33</v>
      </c>
      <c r="K13" s="70"/>
    </row>
    <row r="14" spans="2:11" ht="15">
      <c r="B14" s="219"/>
      <c r="C14" s="219"/>
      <c r="D14" s="107" t="s">
        <v>126</v>
      </c>
      <c r="E14" s="214"/>
      <c r="F14" s="105">
        <v>200</v>
      </c>
      <c r="G14" s="41">
        <v>0.655</v>
      </c>
      <c r="H14" s="41">
        <v>0.09000000000000001</v>
      </c>
      <c r="I14" s="41">
        <v>22.034</v>
      </c>
      <c r="J14" s="41">
        <v>92.9</v>
      </c>
      <c r="K14" s="70"/>
    </row>
    <row r="15" spans="2:11" ht="15">
      <c r="B15" s="219"/>
      <c r="C15" s="219"/>
      <c r="D15" s="107" t="s">
        <v>141</v>
      </c>
      <c r="E15" s="214"/>
      <c r="F15" s="105">
        <v>40</v>
      </c>
      <c r="G15" s="41">
        <v>3.055</v>
      </c>
      <c r="H15" s="41">
        <v>3.76</v>
      </c>
      <c r="I15" s="41">
        <v>17.243</v>
      </c>
      <c r="J15" s="41">
        <v>91.8</v>
      </c>
      <c r="K15" s="70"/>
    </row>
    <row r="16" spans="2:11" ht="15" customHeight="1">
      <c r="B16" s="219"/>
      <c r="C16" s="219"/>
      <c r="D16" s="7" t="s">
        <v>31</v>
      </c>
      <c r="E16" s="214"/>
      <c r="F16" s="1">
        <v>20</v>
      </c>
      <c r="G16" s="10">
        <v>1.315</v>
      </c>
      <c r="H16" s="10">
        <v>0.24</v>
      </c>
      <c r="I16" s="41">
        <v>7.924</v>
      </c>
      <c r="J16" s="12">
        <v>39.6</v>
      </c>
      <c r="K16" s="70"/>
    </row>
    <row r="17" spans="2:11" ht="15.75">
      <c r="B17" s="220"/>
      <c r="C17" s="220"/>
      <c r="D17" s="19" t="s">
        <v>130</v>
      </c>
      <c r="E17" s="214"/>
      <c r="F17" s="20">
        <v>515</v>
      </c>
      <c r="G17" s="26">
        <f>SUM(G12:G16)</f>
        <v>20.175</v>
      </c>
      <c r="H17" s="26">
        <f>SUM(H12:H16)</f>
        <v>18.84</v>
      </c>
      <c r="I17" s="26">
        <f>SUM(I12:I16)</f>
        <v>79.555</v>
      </c>
      <c r="J17" s="26">
        <f>SUM(J12:J16)</f>
        <v>581.75</v>
      </c>
      <c r="K17" s="71">
        <v>0.25</v>
      </c>
    </row>
    <row r="19" spans="2:10" ht="15">
      <c r="B19" s="218" t="s">
        <v>90</v>
      </c>
      <c r="C19" s="218" t="s">
        <v>131</v>
      </c>
      <c r="D19" s="16" t="s">
        <v>75</v>
      </c>
      <c r="E19" s="125"/>
      <c r="F19" s="2">
        <v>100</v>
      </c>
      <c r="G19" s="144">
        <v>11.277777777777779</v>
      </c>
      <c r="H19" s="144">
        <v>16.71</v>
      </c>
      <c r="I19" s="144">
        <v>9</v>
      </c>
      <c r="J19" s="144">
        <v>221.73913043478262</v>
      </c>
    </row>
    <row r="20" spans="2:10" ht="32.25" customHeight="1">
      <c r="B20" s="219"/>
      <c r="C20" s="219"/>
      <c r="D20" s="7" t="s">
        <v>66</v>
      </c>
      <c r="E20" s="214" t="s">
        <v>89</v>
      </c>
      <c r="F20" s="2" t="s">
        <v>22</v>
      </c>
      <c r="G20" s="41">
        <v>6.8313999999999995</v>
      </c>
      <c r="H20" s="41">
        <v>4.4328</v>
      </c>
      <c r="I20" s="41">
        <v>38.374</v>
      </c>
      <c r="J20" s="41">
        <v>220.56</v>
      </c>
    </row>
    <row r="21" spans="2:10" ht="15">
      <c r="B21" s="219"/>
      <c r="C21" s="219"/>
      <c r="D21" s="7" t="s">
        <v>126</v>
      </c>
      <c r="E21" s="214"/>
      <c r="F21" s="2">
        <v>200</v>
      </c>
      <c r="G21" s="41">
        <v>0.662</v>
      </c>
      <c r="H21" s="41">
        <v>0.09000000000000001</v>
      </c>
      <c r="I21" s="41">
        <v>22.03</v>
      </c>
      <c r="J21" s="41">
        <v>92.9</v>
      </c>
    </row>
    <row r="22" spans="2:10" ht="15" customHeight="1">
      <c r="B22" s="219"/>
      <c r="C22" s="219"/>
      <c r="D22" s="107" t="s">
        <v>31</v>
      </c>
      <c r="E22" s="214"/>
      <c r="F22" s="18">
        <v>30</v>
      </c>
      <c r="G22" s="39">
        <v>2.28</v>
      </c>
      <c r="H22" s="39">
        <v>0.23999999999999996</v>
      </c>
      <c r="I22" s="39">
        <v>14.759999999999998</v>
      </c>
      <c r="J22" s="39">
        <v>70.5</v>
      </c>
    </row>
    <row r="23" spans="2:10" ht="15" customHeight="1">
      <c r="B23" s="219"/>
      <c r="C23" s="219"/>
      <c r="D23" s="7" t="s">
        <v>32</v>
      </c>
      <c r="E23" s="214"/>
      <c r="F23" s="1">
        <v>35</v>
      </c>
      <c r="G23" s="10">
        <v>2.3100000000000005</v>
      </c>
      <c r="H23" s="10">
        <v>0.42</v>
      </c>
      <c r="I23" s="10">
        <v>13.860000000000001</v>
      </c>
      <c r="J23" s="12">
        <v>69.3</v>
      </c>
    </row>
    <row r="24" spans="2:11" ht="15.75">
      <c r="B24" s="219"/>
      <c r="C24" s="219"/>
      <c r="D24" s="19" t="s">
        <v>15</v>
      </c>
      <c r="E24" s="214"/>
      <c r="F24" s="20">
        <v>550</v>
      </c>
      <c r="G24" s="26">
        <v>23.361177777777776</v>
      </c>
      <c r="H24" s="26">
        <v>21.8928</v>
      </c>
      <c r="I24" s="26">
        <v>98.02399999999999</v>
      </c>
      <c r="J24" s="26">
        <v>674.9991304347826</v>
      </c>
      <c r="K24" s="71">
        <v>0.25</v>
      </c>
    </row>
    <row r="25" spans="2:10" ht="15" customHeight="1">
      <c r="B25" s="219"/>
      <c r="C25" s="219"/>
      <c r="D25" s="125"/>
      <c r="E25" s="125"/>
      <c r="F25" s="125"/>
      <c r="G25" s="125"/>
      <c r="H25" s="125"/>
      <c r="I25" s="125"/>
      <c r="J25" s="125"/>
    </row>
    <row r="26" spans="2:10" ht="15" customHeight="1">
      <c r="B26" s="219"/>
      <c r="C26" s="219"/>
      <c r="D26" s="7" t="s">
        <v>92</v>
      </c>
      <c r="E26" s="215" t="s">
        <v>91</v>
      </c>
      <c r="F26" s="2">
        <v>100</v>
      </c>
      <c r="G26" s="41">
        <v>10.8</v>
      </c>
      <c r="H26" s="41">
        <v>13.84</v>
      </c>
      <c r="I26" s="41">
        <v>0.36</v>
      </c>
      <c r="J26" s="41">
        <v>201.12</v>
      </c>
    </row>
    <row r="27" spans="2:10" ht="28.5">
      <c r="B27" s="219"/>
      <c r="C27" s="219"/>
      <c r="D27" s="7" t="s">
        <v>66</v>
      </c>
      <c r="E27" s="215"/>
      <c r="F27" s="2" t="s">
        <v>93</v>
      </c>
      <c r="G27" s="41">
        <v>7.37</v>
      </c>
      <c r="H27" s="41">
        <v>8.2</v>
      </c>
      <c r="I27" s="41">
        <v>39.3</v>
      </c>
      <c r="J27" s="41">
        <v>257.6</v>
      </c>
    </row>
    <row r="28" spans="2:10" ht="15" customHeight="1">
      <c r="B28" s="219"/>
      <c r="C28" s="219"/>
      <c r="D28" s="107" t="s">
        <v>126</v>
      </c>
      <c r="E28" s="215"/>
      <c r="F28" s="18">
        <v>200</v>
      </c>
      <c r="G28" s="39">
        <v>0.34</v>
      </c>
      <c r="H28" s="39">
        <v>0.17</v>
      </c>
      <c r="I28" s="39">
        <v>22.84</v>
      </c>
      <c r="J28" s="39">
        <v>106.4</v>
      </c>
    </row>
    <row r="29" spans="2:10" ht="15" customHeight="1">
      <c r="B29" s="219"/>
      <c r="C29" s="219"/>
      <c r="D29" s="7" t="s">
        <v>31</v>
      </c>
      <c r="E29" s="215"/>
      <c r="F29" s="1">
        <v>40</v>
      </c>
      <c r="G29" s="10">
        <v>2.0266666666666664</v>
      </c>
      <c r="H29" s="10">
        <v>0.2133333333333333</v>
      </c>
      <c r="I29" s="10">
        <v>13.119999999999997</v>
      </c>
      <c r="J29" s="10">
        <v>62.666666666666664</v>
      </c>
    </row>
    <row r="30" spans="2:10" ht="15" customHeight="1">
      <c r="B30" s="219"/>
      <c r="C30" s="219"/>
      <c r="D30" s="7" t="s">
        <v>32</v>
      </c>
      <c r="E30" s="215"/>
      <c r="F30" s="1">
        <v>40</v>
      </c>
      <c r="G30" s="41">
        <v>2.6400000000000006</v>
      </c>
      <c r="H30" s="41">
        <v>0.48000000000000004</v>
      </c>
      <c r="I30" s="41">
        <v>15.840000000000003</v>
      </c>
      <c r="J30" s="41">
        <v>79.2</v>
      </c>
    </row>
    <row r="31" spans="2:11" ht="15.75">
      <c r="B31" s="220"/>
      <c r="C31" s="220"/>
      <c r="D31" s="19" t="s">
        <v>130</v>
      </c>
      <c r="E31" s="216"/>
      <c r="F31" s="20">
        <v>583</v>
      </c>
      <c r="G31" s="26">
        <f>SUM(G26:G30)</f>
        <v>23.17666666666667</v>
      </c>
      <c r="H31" s="26">
        <f>SUM(H26:H30)</f>
        <v>22.903333333333336</v>
      </c>
      <c r="I31" s="26">
        <f>SUM(I26:I30)</f>
        <v>91.46000000000001</v>
      </c>
      <c r="J31" s="26">
        <f>SUM(J26:J30)</f>
        <v>706.9866666666667</v>
      </c>
      <c r="K31" s="71">
        <v>0.25</v>
      </c>
    </row>
  </sheetData>
  <sheetProtection/>
  <mergeCells count="8">
    <mergeCell ref="E20:E24"/>
    <mergeCell ref="E26:E31"/>
    <mergeCell ref="E5:E10"/>
    <mergeCell ref="E12:E17"/>
    <mergeCell ref="B5:B17"/>
    <mergeCell ref="C5:C17"/>
    <mergeCell ref="B19:B31"/>
    <mergeCell ref="C19:C31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65"/>
  <sheetViews>
    <sheetView zoomScalePageLayoutView="0" workbookViewId="0" topLeftCell="A4">
      <selection activeCell="F20" sqref="F20:J25"/>
    </sheetView>
  </sheetViews>
  <sheetFormatPr defaultColWidth="9.140625" defaultRowHeight="15"/>
  <cols>
    <col min="2" max="2" width="23.28125" style="0" customWidth="1"/>
    <col min="3" max="3" width="18.28125" style="0" customWidth="1"/>
    <col min="4" max="4" width="40.8515625" style="0" customWidth="1"/>
    <col min="5" max="5" width="13.421875" style="0" customWidth="1"/>
    <col min="7" max="8" width="9.28125" style="0" bestFit="1" customWidth="1"/>
    <col min="9" max="9" width="10.8515625" style="0" customWidth="1"/>
    <col min="10" max="10" width="9.57421875" style="0" bestFit="1" customWidth="1"/>
  </cols>
  <sheetData>
    <row r="2" spans="2:11" ht="15">
      <c r="B2" s="239" t="s">
        <v>82</v>
      </c>
      <c r="C2" s="240" t="s">
        <v>83</v>
      </c>
      <c r="D2" s="240" t="s">
        <v>84</v>
      </c>
      <c r="E2" s="240"/>
      <c r="F2" s="239" t="s">
        <v>27</v>
      </c>
      <c r="G2" s="241" t="s">
        <v>85</v>
      </c>
      <c r="H2" s="241" t="s">
        <v>86</v>
      </c>
      <c r="I2" s="241" t="s">
        <v>87</v>
      </c>
      <c r="J2" s="241" t="s">
        <v>88</v>
      </c>
      <c r="K2" s="242"/>
    </row>
    <row r="3" spans="2:11" ht="29.25" customHeight="1">
      <c r="B3" s="218" t="s">
        <v>191</v>
      </c>
      <c r="C3" s="218" t="s">
        <v>109</v>
      </c>
      <c r="D3" s="7" t="s">
        <v>167</v>
      </c>
      <c r="E3" s="217" t="s">
        <v>89</v>
      </c>
      <c r="F3" s="17">
        <v>60</v>
      </c>
      <c r="G3" s="39">
        <v>7.26</v>
      </c>
      <c r="H3" s="39">
        <v>4.35</v>
      </c>
      <c r="I3" s="39">
        <v>22.14</v>
      </c>
      <c r="J3" s="39">
        <v>157.25</v>
      </c>
      <c r="K3" s="242"/>
    </row>
    <row r="4" spans="2:11" ht="15" customHeight="1">
      <c r="B4" s="219"/>
      <c r="C4" s="219"/>
      <c r="D4" s="7" t="s">
        <v>117</v>
      </c>
      <c r="E4" s="215"/>
      <c r="F4" s="3" t="s">
        <v>23</v>
      </c>
      <c r="G4" s="41">
        <v>9.1</v>
      </c>
      <c r="H4" s="41">
        <v>12.08</v>
      </c>
      <c r="I4" s="41">
        <v>22.34</v>
      </c>
      <c r="J4" s="41">
        <v>211.35</v>
      </c>
      <c r="K4" s="242"/>
    </row>
    <row r="5" spans="2:11" ht="15" customHeight="1">
      <c r="B5" s="219"/>
      <c r="C5" s="219"/>
      <c r="D5" s="7" t="s">
        <v>145</v>
      </c>
      <c r="E5" s="215"/>
      <c r="F5" s="2" t="s">
        <v>68</v>
      </c>
      <c r="G5" s="41">
        <v>0.24000000000000002</v>
      </c>
      <c r="H5" s="41">
        <v>0.09000000000000001</v>
      </c>
      <c r="I5" s="41">
        <v>12.42</v>
      </c>
      <c r="J5" s="41">
        <v>54.2</v>
      </c>
      <c r="K5" s="242"/>
    </row>
    <row r="6" spans="2:11" ht="15" customHeight="1">
      <c r="B6" s="219"/>
      <c r="C6" s="219"/>
      <c r="D6" s="7" t="s">
        <v>146</v>
      </c>
      <c r="E6" s="215"/>
      <c r="F6" s="2">
        <v>24</v>
      </c>
      <c r="G6" s="41">
        <v>1.2</v>
      </c>
      <c r="H6" s="41">
        <v>1.92</v>
      </c>
      <c r="I6" s="41">
        <v>17.52</v>
      </c>
      <c r="J6" s="41">
        <v>93.6</v>
      </c>
      <c r="K6" s="242"/>
    </row>
    <row r="7" spans="2:11" ht="15" customHeight="1">
      <c r="B7" s="219"/>
      <c r="C7" s="219"/>
      <c r="D7" s="153" t="s">
        <v>32</v>
      </c>
      <c r="E7" s="215"/>
      <c r="F7" s="1">
        <v>30</v>
      </c>
      <c r="G7" s="41">
        <v>1.98</v>
      </c>
      <c r="H7" s="41">
        <v>0.36</v>
      </c>
      <c r="I7" s="41">
        <v>11.88</v>
      </c>
      <c r="J7" s="41">
        <v>59.400000000000006</v>
      </c>
      <c r="K7" s="242"/>
    </row>
    <row r="8" spans="2:11" ht="15.75">
      <c r="B8" s="219"/>
      <c r="C8" s="219"/>
      <c r="D8" s="8" t="s">
        <v>15</v>
      </c>
      <c r="E8" s="216"/>
      <c r="F8" s="9">
        <v>514</v>
      </c>
      <c r="G8" s="13">
        <v>19.779999999999998</v>
      </c>
      <c r="H8" s="13">
        <v>18.799999999999997</v>
      </c>
      <c r="I8" s="13">
        <v>86.3</v>
      </c>
      <c r="J8" s="13">
        <v>575.8</v>
      </c>
      <c r="K8" s="71">
        <v>0.25</v>
      </c>
    </row>
    <row r="9" spans="2:11" ht="15" customHeight="1">
      <c r="B9" s="219"/>
      <c r="C9" s="219"/>
      <c r="D9" s="242"/>
      <c r="E9" s="69"/>
      <c r="F9" s="242"/>
      <c r="G9" s="242"/>
      <c r="H9" s="242"/>
      <c r="I9" s="242"/>
      <c r="J9" s="242"/>
      <c r="K9" s="70"/>
    </row>
    <row r="10" spans="2:11" ht="15" customHeight="1">
      <c r="B10" s="219"/>
      <c r="C10" s="219"/>
      <c r="D10" s="16" t="s">
        <v>48</v>
      </c>
      <c r="E10" s="217" t="s">
        <v>91</v>
      </c>
      <c r="F10" s="3" t="s">
        <v>72</v>
      </c>
      <c r="G10" s="41">
        <v>2.63</v>
      </c>
      <c r="H10" s="41">
        <v>2.66</v>
      </c>
      <c r="I10" s="41">
        <v>0</v>
      </c>
      <c r="J10" s="41">
        <v>34.333333333333336</v>
      </c>
      <c r="K10" s="70"/>
    </row>
    <row r="11" spans="2:11" ht="15" customHeight="1">
      <c r="B11" s="219"/>
      <c r="C11" s="219"/>
      <c r="D11" s="244" t="s">
        <v>192</v>
      </c>
      <c r="E11" s="215"/>
      <c r="F11" s="245">
        <v>90</v>
      </c>
      <c r="G11" s="39">
        <v>9.41</v>
      </c>
      <c r="H11" s="39">
        <v>9.93</v>
      </c>
      <c r="I11" s="39">
        <v>8.1</v>
      </c>
      <c r="J11" s="39">
        <v>199.57</v>
      </c>
      <c r="K11" s="70"/>
    </row>
    <row r="12" spans="2:11" ht="15" customHeight="1">
      <c r="B12" s="219"/>
      <c r="C12" s="219"/>
      <c r="D12" s="244" t="s">
        <v>193</v>
      </c>
      <c r="E12" s="215"/>
      <c r="F12" s="245">
        <v>100</v>
      </c>
      <c r="G12" s="39">
        <v>10.8</v>
      </c>
      <c r="H12" s="39">
        <v>13.84</v>
      </c>
      <c r="I12" s="39">
        <v>0.36</v>
      </c>
      <c r="J12" s="39">
        <v>201.12</v>
      </c>
      <c r="K12" s="70"/>
    </row>
    <row r="13" spans="2:11" ht="28.5">
      <c r="B13" s="219"/>
      <c r="C13" s="219"/>
      <c r="D13" s="7" t="s">
        <v>194</v>
      </c>
      <c r="E13" s="215"/>
      <c r="F13" s="105" t="s">
        <v>18</v>
      </c>
      <c r="G13" s="41">
        <v>2.33</v>
      </c>
      <c r="H13" s="41">
        <v>2.94</v>
      </c>
      <c r="I13" s="41">
        <v>36.92</v>
      </c>
      <c r="J13" s="41">
        <v>178.5</v>
      </c>
      <c r="K13" s="70"/>
    </row>
    <row r="14" spans="2:11" ht="15" customHeight="1">
      <c r="B14" s="219"/>
      <c r="C14" s="219"/>
      <c r="D14" s="243" t="s">
        <v>145</v>
      </c>
      <c r="E14" s="215"/>
      <c r="F14" s="2" t="s">
        <v>68</v>
      </c>
      <c r="G14" s="11">
        <v>0.24000000000000002</v>
      </c>
      <c r="H14" s="11">
        <v>0.09000000000000001</v>
      </c>
      <c r="I14" s="10">
        <v>12.42</v>
      </c>
      <c r="J14" s="12">
        <v>54.2</v>
      </c>
      <c r="K14" s="70"/>
    </row>
    <row r="15" spans="2:11" ht="15" customHeight="1">
      <c r="B15" s="219"/>
      <c r="C15" s="219"/>
      <c r="D15" s="246" t="s">
        <v>31</v>
      </c>
      <c r="E15" s="215"/>
      <c r="F15" s="17">
        <v>20</v>
      </c>
      <c r="G15" s="23">
        <v>1.5199999999999998</v>
      </c>
      <c r="H15" s="23">
        <v>0.15999999999999998</v>
      </c>
      <c r="I15" s="23">
        <v>9.839999999999998</v>
      </c>
      <c r="J15" s="24">
        <v>47</v>
      </c>
      <c r="K15" s="70"/>
    </row>
    <row r="16" spans="2:11" ht="15" customHeight="1">
      <c r="B16" s="219"/>
      <c r="C16" s="219"/>
      <c r="D16" s="16" t="s">
        <v>32</v>
      </c>
      <c r="E16" s="215"/>
      <c r="F16" s="1">
        <v>50</v>
      </c>
      <c r="G16" s="41">
        <v>2.55</v>
      </c>
      <c r="H16" s="41">
        <v>0.6</v>
      </c>
      <c r="I16" s="41">
        <v>19.8</v>
      </c>
      <c r="J16" s="41">
        <v>99</v>
      </c>
      <c r="K16" s="70"/>
    </row>
    <row r="17" spans="2:11" ht="15.75">
      <c r="B17" s="219"/>
      <c r="C17" s="219"/>
      <c r="D17" s="46" t="s">
        <v>195</v>
      </c>
      <c r="E17" s="215"/>
      <c r="F17" s="247">
        <v>525</v>
      </c>
      <c r="G17" s="26">
        <f>G10+G11+G13+G14+G15+G16</f>
        <v>18.68</v>
      </c>
      <c r="H17" s="26">
        <v>18.78</v>
      </c>
      <c r="I17" s="26">
        <f>I10+I11+I13+I14+I15+I16</f>
        <v>87.08</v>
      </c>
      <c r="J17" s="26">
        <f>J10+J11+J13+J14+J15+J16</f>
        <v>612.6033333333332</v>
      </c>
      <c r="K17" s="71">
        <v>0.25</v>
      </c>
    </row>
    <row r="18" spans="2:11" ht="15.75">
      <c r="B18" s="220"/>
      <c r="C18" s="220"/>
      <c r="D18" s="19" t="s">
        <v>130</v>
      </c>
      <c r="E18" s="216"/>
      <c r="F18" s="20">
        <v>535</v>
      </c>
      <c r="G18" s="26">
        <f>G10+G12+G13+G14+G15+G16</f>
        <v>20.07</v>
      </c>
      <c r="H18" s="26">
        <f>H10+H12+H13+H14+H15+H16</f>
        <v>20.290000000000003</v>
      </c>
      <c r="I18" s="26">
        <v>79.62</v>
      </c>
      <c r="J18" s="26">
        <f>J10+J12+J13+J14+J15+J16</f>
        <v>614.1533333333334</v>
      </c>
      <c r="K18" s="71">
        <v>0.25</v>
      </c>
    </row>
    <row r="19" spans="2:11" ht="15">
      <c r="B19" s="242"/>
      <c r="C19" s="242"/>
      <c r="D19" s="242"/>
      <c r="E19" s="242"/>
      <c r="F19" s="242"/>
      <c r="G19" s="242"/>
      <c r="H19" s="242"/>
      <c r="I19" s="242"/>
      <c r="J19" s="242"/>
      <c r="K19" s="242"/>
    </row>
    <row r="20" spans="2:10" ht="28.5" customHeight="1">
      <c r="B20" s="248" t="s">
        <v>191</v>
      </c>
      <c r="C20" s="218" t="s">
        <v>196</v>
      </c>
      <c r="D20" s="7" t="s">
        <v>170</v>
      </c>
      <c r="E20" s="217" t="s">
        <v>89</v>
      </c>
      <c r="F20" s="3" t="s">
        <v>28</v>
      </c>
      <c r="G20" s="10">
        <v>2.982</v>
      </c>
      <c r="H20" s="41">
        <v>7.76</v>
      </c>
      <c r="I20" s="10">
        <v>6.251</v>
      </c>
      <c r="J20" s="12">
        <v>83.60000000000001</v>
      </c>
    </row>
    <row r="21" spans="2:10" ht="15" customHeight="1">
      <c r="B21" s="249"/>
      <c r="C21" s="219"/>
      <c r="D21" s="243" t="s">
        <v>117</v>
      </c>
      <c r="E21" s="215"/>
      <c r="F21" s="3" t="s">
        <v>77</v>
      </c>
      <c r="G21" s="41">
        <v>13.33</v>
      </c>
      <c r="H21" s="41">
        <v>15.275</v>
      </c>
      <c r="I21" s="41">
        <v>43.58</v>
      </c>
      <c r="J21" s="41">
        <v>366.67</v>
      </c>
    </row>
    <row r="22" spans="2:10" ht="15" customHeight="1">
      <c r="B22" s="249"/>
      <c r="C22" s="219"/>
      <c r="D22" s="243" t="s">
        <v>145</v>
      </c>
      <c r="E22" s="215"/>
      <c r="F22" s="2" t="s">
        <v>68</v>
      </c>
      <c r="G22" s="11">
        <v>0.24000000000000002</v>
      </c>
      <c r="H22" s="11">
        <v>0.09000000000000001</v>
      </c>
      <c r="I22" s="10">
        <v>12.42</v>
      </c>
      <c r="J22" s="12">
        <v>54.2</v>
      </c>
    </row>
    <row r="23" spans="2:10" ht="15" customHeight="1">
      <c r="B23" s="249"/>
      <c r="C23" s="219"/>
      <c r="D23" s="243" t="s">
        <v>31</v>
      </c>
      <c r="E23" s="215"/>
      <c r="F23" s="2">
        <v>30</v>
      </c>
      <c r="G23" s="11">
        <v>2.28</v>
      </c>
      <c r="H23" s="11">
        <v>0.23999999999999996</v>
      </c>
      <c r="I23" s="10">
        <v>14.759999999999998</v>
      </c>
      <c r="J23" s="12">
        <v>70.5</v>
      </c>
    </row>
    <row r="24" spans="2:10" ht="15" customHeight="1">
      <c r="B24" s="249"/>
      <c r="C24" s="219"/>
      <c r="D24" s="246" t="s">
        <v>32</v>
      </c>
      <c r="E24" s="215"/>
      <c r="F24" s="1">
        <v>40</v>
      </c>
      <c r="G24" s="10">
        <v>2.64</v>
      </c>
      <c r="H24" s="10">
        <v>0.48</v>
      </c>
      <c r="I24" s="10">
        <v>15.840000000000002</v>
      </c>
      <c r="J24" s="12">
        <v>79.2</v>
      </c>
    </row>
    <row r="25" spans="2:11" ht="15.75">
      <c r="B25" s="249"/>
      <c r="C25" s="219"/>
      <c r="D25" s="250" t="s">
        <v>15</v>
      </c>
      <c r="E25" s="216"/>
      <c r="F25" s="9">
        <v>620</v>
      </c>
      <c r="G25" s="13">
        <f>SUM(G20:G24)</f>
        <v>21.472</v>
      </c>
      <c r="H25" s="13">
        <f>SUM(H20:H24)</f>
        <v>23.845</v>
      </c>
      <c r="I25" s="13">
        <f>SUM(I20:I24)</f>
        <v>92.851</v>
      </c>
      <c r="J25" s="13">
        <f>SUM(J20:J24)</f>
        <v>654.1700000000001</v>
      </c>
      <c r="K25" s="71">
        <v>0.25</v>
      </c>
    </row>
    <row r="26" spans="2:10" ht="15.75">
      <c r="B26" s="249"/>
      <c r="C26" s="219"/>
      <c r="D26" s="251"/>
      <c r="E26" s="252"/>
      <c r="F26" s="252"/>
      <c r="G26" s="252"/>
      <c r="H26" s="252"/>
      <c r="I26" s="252"/>
      <c r="J26" s="252"/>
    </row>
    <row r="27" spans="2:10" ht="15" customHeight="1">
      <c r="B27" s="249"/>
      <c r="C27" s="219"/>
      <c r="D27" s="16" t="s">
        <v>48</v>
      </c>
      <c r="E27" s="217" t="s">
        <v>91</v>
      </c>
      <c r="F27" s="3" t="s">
        <v>72</v>
      </c>
      <c r="G27" s="41">
        <v>2.63</v>
      </c>
      <c r="H27" s="41">
        <v>2.66</v>
      </c>
      <c r="I27" s="41">
        <v>0</v>
      </c>
      <c r="J27" s="41">
        <v>34.333333333333336</v>
      </c>
    </row>
    <row r="28" spans="2:10" ht="15" customHeight="1">
      <c r="B28" s="249"/>
      <c r="C28" s="219"/>
      <c r="D28" s="244" t="s">
        <v>192</v>
      </c>
      <c r="E28" s="215"/>
      <c r="F28" s="245">
        <v>100</v>
      </c>
      <c r="G28" s="39">
        <v>10.45</v>
      </c>
      <c r="H28" s="39">
        <v>11.03</v>
      </c>
      <c r="I28" s="39">
        <v>0.4</v>
      </c>
      <c r="J28" s="39">
        <v>221.74</v>
      </c>
    </row>
    <row r="29" spans="2:10" ht="15" customHeight="1">
      <c r="B29" s="249"/>
      <c r="C29" s="219"/>
      <c r="D29" s="244" t="s">
        <v>193</v>
      </c>
      <c r="E29" s="215"/>
      <c r="F29" s="245">
        <v>100</v>
      </c>
      <c r="G29" s="39">
        <v>10.8</v>
      </c>
      <c r="H29" s="39">
        <v>13.84</v>
      </c>
      <c r="I29" s="39">
        <v>0.36</v>
      </c>
      <c r="J29" s="39">
        <v>201.12</v>
      </c>
    </row>
    <row r="30" spans="2:10" ht="15" customHeight="1">
      <c r="B30" s="249"/>
      <c r="C30" s="219"/>
      <c r="D30" s="243" t="s">
        <v>197</v>
      </c>
      <c r="E30" s="215"/>
      <c r="F30" s="2" t="s">
        <v>110</v>
      </c>
      <c r="G30" s="41">
        <v>5.79</v>
      </c>
      <c r="H30" s="41">
        <v>6.948</v>
      </c>
      <c r="I30" s="41">
        <v>56.75</v>
      </c>
      <c r="J30" s="41">
        <v>246.4</v>
      </c>
    </row>
    <row r="31" spans="2:10" ht="15" customHeight="1">
      <c r="B31" s="249"/>
      <c r="C31" s="219"/>
      <c r="D31" s="243" t="s">
        <v>145</v>
      </c>
      <c r="E31" s="215"/>
      <c r="F31" s="2" t="s">
        <v>128</v>
      </c>
      <c r="G31" s="11">
        <v>0.09</v>
      </c>
      <c r="H31" s="11">
        <v>0.02</v>
      </c>
      <c r="I31" s="10">
        <v>11.91</v>
      </c>
      <c r="J31" s="12">
        <v>48.15</v>
      </c>
    </row>
    <row r="32" spans="2:10" ht="15" customHeight="1">
      <c r="B32" s="249"/>
      <c r="C32" s="219"/>
      <c r="D32" s="246" t="s">
        <v>31</v>
      </c>
      <c r="E32" s="215"/>
      <c r="F32" s="17">
        <v>30</v>
      </c>
      <c r="G32" s="23">
        <v>2.28</v>
      </c>
      <c r="H32" s="23">
        <v>0.23999999999999996</v>
      </c>
      <c r="I32" s="23">
        <v>14.759999999999998</v>
      </c>
      <c r="J32" s="24">
        <v>70.5</v>
      </c>
    </row>
    <row r="33" spans="2:10" ht="15" customHeight="1">
      <c r="B33" s="249"/>
      <c r="C33" s="219"/>
      <c r="D33" s="16" t="s">
        <v>32</v>
      </c>
      <c r="E33" s="215"/>
      <c r="F33" s="17">
        <v>30</v>
      </c>
      <c r="G33" s="23">
        <v>1.98</v>
      </c>
      <c r="H33" s="23">
        <v>0.36</v>
      </c>
      <c r="I33" s="23">
        <v>11.88</v>
      </c>
      <c r="J33" s="23">
        <v>59.400000000000006</v>
      </c>
    </row>
    <row r="34" spans="2:11" ht="15.75">
      <c r="B34" s="249"/>
      <c r="C34" s="219"/>
      <c r="D34" s="46" t="s">
        <v>195</v>
      </c>
      <c r="E34" s="215"/>
      <c r="F34" s="108">
        <v>595</v>
      </c>
      <c r="G34" s="253">
        <f>G27+G28+G30+G31+G32+G33</f>
        <v>23.22</v>
      </c>
      <c r="H34" s="253">
        <f>H27+H28+H30+H31+H32+H32+H33+H33</f>
        <v>21.857999999999993</v>
      </c>
      <c r="I34" s="253">
        <f>I27+I28+I30+I31+I32+I33</f>
        <v>95.69999999999999</v>
      </c>
      <c r="J34" s="253">
        <f>J27+J28+J30+J31+J32+J33</f>
        <v>680.5233333333333</v>
      </c>
      <c r="K34" s="71">
        <v>0.25</v>
      </c>
    </row>
    <row r="35" spans="2:11" ht="15.75">
      <c r="B35" s="254"/>
      <c r="C35" s="220"/>
      <c r="D35" s="19" t="s">
        <v>130</v>
      </c>
      <c r="E35" s="216"/>
      <c r="F35" s="108">
        <v>595</v>
      </c>
      <c r="G35" s="126">
        <f>G27+G29+G30+G31+G32+G33</f>
        <v>23.57</v>
      </c>
      <c r="H35" s="126">
        <f>H27+H29+H30+H31+H32+H33</f>
        <v>24.067999999999998</v>
      </c>
      <c r="I35" s="126">
        <f>I27+I29+I30+I31+I32+I33</f>
        <v>95.66</v>
      </c>
      <c r="J35" s="126">
        <f>J27+J29+J30+J31+J32+J33</f>
        <v>659.9033333333333</v>
      </c>
      <c r="K35" s="71">
        <v>0.25</v>
      </c>
    </row>
    <row r="37" ht="15.75" thickBot="1"/>
    <row r="38" spans="2:10" ht="15.75" customHeight="1">
      <c r="B38" s="255" t="s">
        <v>198</v>
      </c>
      <c r="C38" s="256" t="s">
        <v>199</v>
      </c>
      <c r="D38" s="80" t="s">
        <v>34</v>
      </c>
      <c r="E38" s="288" t="s">
        <v>89</v>
      </c>
      <c r="F38" s="25">
        <v>100</v>
      </c>
      <c r="G38" s="25">
        <v>0.4</v>
      </c>
      <c r="H38" s="25">
        <v>0.4</v>
      </c>
      <c r="I38" s="25">
        <v>9.8</v>
      </c>
      <c r="J38" s="25">
        <v>47</v>
      </c>
    </row>
    <row r="39" spans="2:10" ht="15">
      <c r="B39" s="258"/>
      <c r="C39" s="259"/>
      <c r="D39" s="7" t="s">
        <v>150</v>
      </c>
      <c r="E39" s="215"/>
      <c r="F39" s="2" t="s">
        <v>76</v>
      </c>
      <c r="G39" s="10">
        <v>9.1052</v>
      </c>
      <c r="H39" s="10">
        <v>10.1</v>
      </c>
      <c r="I39" s="10">
        <v>12.9174</v>
      </c>
      <c r="J39" s="41">
        <v>146.52</v>
      </c>
    </row>
    <row r="40" spans="2:10" ht="28.5">
      <c r="B40" s="258"/>
      <c r="C40" s="259"/>
      <c r="D40" s="7" t="s">
        <v>39</v>
      </c>
      <c r="E40" s="215"/>
      <c r="F40" s="2" t="s">
        <v>102</v>
      </c>
      <c r="G40" s="10">
        <v>4.59</v>
      </c>
      <c r="H40" s="10">
        <v>5.47</v>
      </c>
      <c r="I40" s="10">
        <v>27.76</v>
      </c>
      <c r="J40" s="41">
        <v>193.8</v>
      </c>
    </row>
    <row r="41" spans="2:10" ht="15">
      <c r="B41" s="258"/>
      <c r="C41" s="259"/>
      <c r="D41" s="16" t="s">
        <v>127</v>
      </c>
      <c r="E41" s="215"/>
      <c r="F41" s="18" t="s">
        <v>172</v>
      </c>
      <c r="G41" s="39">
        <v>0.09</v>
      </c>
      <c r="H41" s="39">
        <v>0.02</v>
      </c>
      <c r="I41" s="39">
        <v>10.72</v>
      </c>
      <c r="J41" s="39">
        <v>43.34</v>
      </c>
    </row>
    <row r="42" spans="2:10" ht="15">
      <c r="B42" s="258"/>
      <c r="C42" s="259"/>
      <c r="D42" s="16" t="s">
        <v>32</v>
      </c>
      <c r="E42" s="215"/>
      <c r="F42" s="1">
        <v>20</v>
      </c>
      <c r="G42" s="10">
        <v>1.32</v>
      </c>
      <c r="H42" s="10">
        <v>0.24</v>
      </c>
      <c r="I42" s="10">
        <v>7.920000000000001</v>
      </c>
      <c r="J42" s="12">
        <v>39.6</v>
      </c>
    </row>
    <row r="43" spans="2:10" ht="15.75">
      <c r="B43" s="258"/>
      <c r="C43" s="259"/>
      <c r="D43" s="8" t="s">
        <v>15</v>
      </c>
      <c r="E43" s="216"/>
      <c r="F43" s="9">
        <v>571.5</v>
      </c>
      <c r="G43" s="13">
        <f>SUM(G38:G42)</f>
        <v>15.5052</v>
      </c>
      <c r="H43" s="13">
        <f>SUM(H38:H42)</f>
        <v>16.229999999999997</v>
      </c>
      <c r="I43" s="13">
        <f>SUM(I38:I42)</f>
        <v>69.1174</v>
      </c>
      <c r="J43" s="13">
        <f>SUM(J38:J42)</f>
        <v>470.2600000000001</v>
      </c>
    </row>
    <row r="44" spans="2:10" ht="15">
      <c r="B44" s="258"/>
      <c r="C44" s="259"/>
      <c r="D44" s="264"/>
      <c r="E44" s="264"/>
      <c r="F44" s="264"/>
      <c r="G44" s="264"/>
      <c r="H44" s="264"/>
      <c r="I44" s="264"/>
      <c r="J44" s="265"/>
    </row>
    <row r="45" spans="2:10" ht="15.75">
      <c r="B45" s="258"/>
      <c r="C45" s="259"/>
      <c r="D45" s="80" t="s">
        <v>34</v>
      </c>
      <c r="E45" s="214" t="s">
        <v>91</v>
      </c>
      <c r="F45" s="25">
        <v>100</v>
      </c>
      <c r="G45" s="25">
        <v>0.4</v>
      </c>
      <c r="H45" s="25">
        <v>0.4</v>
      </c>
      <c r="I45" s="25">
        <v>9.8</v>
      </c>
      <c r="J45" s="266">
        <v>47</v>
      </c>
    </row>
    <row r="46" spans="2:10" ht="15">
      <c r="B46" s="258"/>
      <c r="C46" s="259"/>
      <c r="D46" s="7" t="s">
        <v>150</v>
      </c>
      <c r="E46" s="214"/>
      <c r="F46" s="2" t="s">
        <v>76</v>
      </c>
      <c r="G46" s="10">
        <v>9.1052</v>
      </c>
      <c r="H46" s="10">
        <v>10.1</v>
      </c>
      <c r="I46" s="10">
        <v>12.9174</v>
      </c>
      <c r="J46" s="260">
        <v>146.52</v>
      </c>
    </row>
    <row r="47" spans="2:10" ht="15">
      <c r="B47" s="258"/>
      <c r="C47" s="259"/>
      <c r="D47" s="192" t="s">
        <v>200</v>
      </c>
      <c r="E47" s="214"/>
      <c r="F47" s="191">
        <v>150</v>
      </c>
      <c r="G47" s="191">
        <v>3.06</v>
      </c>
      <c r="H47" s="191">
        <v>4.8</v>
      </c>
      <c r="I47" s="191">
        <v>20.45</v>
      </c>
      <c r="J47" s="267">
        <v>137.25</v>
      </c>
    </row>
    <row r="48" spans="2:10" ht="15">
      <c r="B48" s="258"/>
      <c r="C48" s="259"/>
      <c r="D48" s="16" t="s">
        <v>127</v>
      </c>
      <c r="E48" s="214"/>
      <c r="F48" s="191" t="s">
        <v>128</v>
      </c>
      <c r="G48" s="191">
        <v>0.09</v>
      </c>
      <c r="H48" s="191">
        <v>0.02</v>
      </c>
      <c r="I48" s="191">
        <v>11.91</v>
      </c>
      <c r="J48" s="267">
        <v>48.15</v>
      </c>
    </row>
    <row r="49" spans="2:10" ht="15">
      <c r="B49" s="258"/>
      <c r="C49" s="259"/>
      <c r="D49" s="16" t="s">
        <v>32</v>
      </c>
      <c r="E49" s="214"/>
      <c r="F49" s="1">
        <v>35</v>
      </c>
      <c r="G49" s="191">
        <v>2.31</v>
      </c>
      <c r="H49" s="191">
        <v>0.42</v>
      </c>
      <c r="I49" s="191">
        <v>13.860000000000001</v>
      </c>
      <c r="J49" s="267">
        <v>69.3</v>
      </c>
    </row>
    <row r="50" spans="2:10" ht="16.5" thickBot="1">
      <c r="B50" s="268"/>
      <c r="C50" s="269"/>
      <c r="D50" s="270" t="s">
        <v>15</v>
      </c>
      <c r="E50" s="271"/>
      <c r="F50" s="272">
        <v>585</v>
      </c>
      <c r="G50" s="273">
        <f>SUM(G45:G49)</f>
        <v>14.965200000000001</v>
      </c>
      <c r="H50" s="272">
        <f>SUM(H45:H49)</f>
        <v>15.74</v>
      </c>
      <c r="I50" s="272">
        <f>SUM(I45:I49)</f>
        <v>68.9374</v>
      </c>
      <c r="J50" s="274">
        <f>SUM(J45:J49)</f>
        <v>448.21999999999997</v>
      </c>
    </row>
    <row r="51" ht="15">
      <c r="C51" s="275"/>
    </row>
    <row r="52" ht="15.75" thickBot="1"/>
    <row r="53" spans="2:10" ht="15" customHeight="1">
      <c r="B53" s="276" t="s">
        <v>198</v>
      </c>
      <c r="C53" s="277" t="s">
        <v>196</v>
      </c>
      <c r="D53" s="278" t="s">
        <v>150</v>
      </c>
      <c r="E53" s="257" t="s">
        <v>89</v>
      </c>
      <c r="F53" s="279" t="s">
        <v>76</v>
      </c>
      <c r="G53" s="280">
        <v>9.1052</v>
      </c>
      <c r="H53" s="280">
        <v>10.1</v>
      </c>
      <c r="I53" s="280">
        <v>12.9174</v>
      </c>
      <c r="J53" s="281">
        <v>146.52</v>
      </c>
    </row>
    <row r="54" spans="2:10" ht="15" customHeight="1">
      <c r="B54" s="282"/>
      <c r="C54" s="283"/>
      <c r="D54" s="192" t="s">
        <v>39</v>
      </c>
      <c r="E54" s="214"/>
      <c r="F54" s="18" t="s">
        <v>22</v>
      </c>
      <c r="G54" s="39">
        <v>6.58</v>
      </c>
      <c r="H54" s="39">
        <v>7.57</v>
      </c>
      <c r="I54" s="39">
        <v>33.32</v>
      </c>
      <c r="J54" s="261">
        <v>242</v>
      </c>
    </row>
    <row r="55" spans="2:10" ht="15" customHeight="1">
      <c r="B55" s="282"/>
      <c r="C55" s="283"/>
      <c r="D55" s="192" t="s">
        <v>127</v>
      </c>
      <c r="E55" s="214"/>
      <c r="F55" s="1" t="s">
        <v>172</v>
      </c>
      <c r="G55" s="10">
        <v>0.09</v>
      </c>
      <c r="H55" s="10">
        <v>0.02</v>
      </c>
      <c r="I55" s="10">
        <v>10.72</v>
      </c>
      <c r="J55" s="262">
        <v>43.34</v>
      </c>
    </row>
    <row r="56" spans="2:10" ht="15" customHeight="1">
      <c r="B56" s="282"/>
      <c r="C56" s="283"/>
      <c r="D56" s="192" t="s">
        <v>31</v>
      </c>
      <c r="E56" s="214"/>
      <c r="F56" s="119">
        <v>40</v>
      </c>
      <c r="G56" s="113">
        <v>3.04</v>
      </c>
      <c r="H56" s="113">
        <v>0.32</v>
      </c>
      <c r="I56" s="113">
        <v>19.68</v>
      </c>
      <c r="J56" s="284">
        <v>94</v>
      </c>
    </row>
    <row r="57" spans="2:10" ht="15" customHeight="1">
      <c r="B57" s="282"/>
      <c r="C57" s="283"/>
      <c r="D57" s="192" t="s">
        <v>32</v>
      </c>
      <c r="E57" s="214"/>
      <c r="F57" s="1">
        <v>40</v>
      </c>
      <c r="G57" s="41">
        <v>2.64</v>
      </c>
      <c r="H57" s="41">
        <v>0.48</v>
      </c>
      <c r="I57" s="41">
        <v>15.840000000000002</v>
      </c>
      <c r="J57" s="260">
        <v>79.2</v>
      </c>
    </row>
    <row r="58" spans="2:10" ht="15.75">
      <c r="B58" s="282"/>
      <c r="C58" s="283"/>
      <c r="D58" s="8" t="s">
        <v>15</v>
      </c>
      <c r="E58" s="214"/>
      <c r="F58" s="9">
        <v>563.5</v>
      </c>
      <c r="G58" s="13">
        <f>SUM(G53:G57)</f>
        <v>21.4552</v>
      </c>
      <c r="H58" s="13">
        <v>22.49</v>
      </c>
      <c r="I58" s="13">
        <f>SUM(I53:I57)</f>
        <v>92.4774</v>
      </c>
      <c r="J58" s="263">
        <f>SUM(J53:J57)</f>
        <v>605.0600000000001</v>
      </c>
    </row>
    <row r="59" spans="2:10" ht="15" customHeight="1">
      <c r="B59" s="282"/>
      <c r="C59" s="283"/>
      <c r="D59" s="264"/>
      <c r="E59" s="264"/>
      <c r="F59" s="264"/>
      <c r="G59" s="264"/>
      <c r="H59" s="264"/>
      <c r="I59" s="264"/>
      <c r="J59" s="265"/>
    </row>
    <row r="60" spans="2:10" ht="15" customHeight="1">
      <c r="B60" s="282"/>
      <c r="C60" s="283"/>
      <c r="D60" s="7" t="s">
        <v>150</v>
      </c>
      <c r="E60" s="214" t="s">
        <v>91</v>
      </c>
      <c r="F60" s="3" t="s">
        <v>76</v>
      </c>
      <c r="G60" s="41">
        <v>9.1052</v>
      </c>
      <c r="H60" s="41">
        <v>10.1</v>
      </c>
      <c r="I60" s="41">
        <v>12.9174</v>
      </c>
      <c r="J60" s="260">
        <v>146.52</v>
      </c>
    </row>
    <row r="61" spans="2:10" ht="15" customHeight="1">
      <c r="B61" s="282"/>
      <c r="C61" s="283"/>
      <c r="D61" s="192" t="s">
        <v>200</v>
      </c>
      <c r="E61" s="214"/>
      <c r="F61" s="191">
        <v>180</v>
      </c>
      <c r="G61" s="191">
        <v>3.67</v>
      </c>
      <c r="H61" s="191">
        <v>6.66</v>
      </c>
      <c r="I61" s="191">
        <v>24.54</v>
      </c>
      <c r="J61" s="267">
        <v>164.7</v>
      </c>
    </row>
    <row r="62" spans="2:10" ht="15" customHeight="1">
      <c r="B62" s="282"/>
      <c r="C62" s="283"/>
      <c r="D62" s="16" t="s">
        <v>127</v>
      </c>
      <c r="E62" s="214"/>
      <c r="F62" s="1" t="s">
        <v>128</v>
      </c>
      <c r="G62" s="10">
        <v>0.09</v>
      </c>
      <c r="H62" s="10">
        <v>0.02</v>
      </c>
      <c r="I62" s="10">
        <v>11.91</v>
      </c>
      <c r="J62" s="262">
        <v>48.15</v>
      </c>
    </row>
    <row r="63" spans="2:10" ht="15" customHeight="1">
      <c r="B63" s="282"/>
      <c r="C63" s="283"/>
      <c r="D63" s="192" t="s">
        <v>31</v>
      </c>
      <c r="E63" s="214"/>
      <c r="F63" s="119">
        <v>40</v>
      </c>
      <c r="G63" s="113">
        <v>3.04</v>
      </c>
      <c r="H63" s="113">
        <v>0.32</v>
      </c>
      <c r="I63" s="113">
        <v>19.68</v>
      </c>
      <c r="J63" s="284">
        <v>94</v>
      </c>
    </row>
    <row r="64" spans="2:10" ht="15" customHeight="1">
      <c r="B64" s="282"/>
      <c r="C64" s="283"/>
      <c r="D64" s="192" t="s">
        <v>32</v>
      </c>
      <c r="E64" s="214"/>
      <c r="F64" s="1">
        <v>40</v>
      </c>
      <c r="G64" s="41">
        <v>2.64</v>
      </c>
      <c r="H64" s="41">
        <v>0.48</v>
      </c>
      <c r="I64" s="41">
        <v>15.840000000000002</v>
      </c>
      <c r="J64" s="260">
        <v>79.2</v>
      </c>
    </row>
    <row r="65" spans="2:10" ht="16.5" thickBot="1">
      <c r="B65" s="285"/>
      <c r="C65" s="286"/>
      <c r="D65" s="270" t="s">
        <v>15</v>
      </c>
      <c r="E65" s="271"/>
      <c r="F65" s="272">
        <v>550</v>
      </c>
      <c r="G65" s="273">
        <f>SUM(G60:G64)</f>
        <v>18.5452</v>
      </c>
      <c r="H65" s="273">
        <f>SUM(H60:H64)</f>
        <v>17.58</v>
      </c>
      <c r="I65" s="273">
        <v>79.89</v>
      </c>
      <c r="J65" s="287">
        <f>SUM(J60:J64)</f>
        <v>532.57</v>
      </c>
    </row>
  </sheetData>
  <sheetProtection/>
  <mergeCells count="19">
    <mergeCell ref="B38:B50"/>
    <mergeCell ref="C38:C50"/>
    <mergeCell ref="E38:E43"/>
    <mergeCell ref="D44:J44"/>
    <mergeCell ref="E45:E50"/>
    <mergeCell ref="B53:B65"/>
    <mergeCell ref="C53:C65"/>
    <mergeCell ref="E53:E58"/>
    <mergeCell ref="D59:J59"/>
    <mergeCell ref="E60:E65"/>
    <mergeCell ref="B3:B18"/>
    <mergeCell ref="C3:C18"/>
    <mergeCell ref="E3:E8"/>
    <mergeCell ref="E10:E18"/>
    <mergeCell ref="B20:B35"/>
    <mergeCell ref="C20:C35"/>
    <mergeCell ref="E20:E25"/>
    <mergeCell ref="D26:J26"/>
    <mergeCell ref="E27:E3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27">
      <selection activeCell="R39" sqref="R39"/>
    </sheetView>
  </sheetViews>
  <sheetFormatPr defaultColWidth="9.140625" defaultRowHeight="15"/>
  <cols>
    <col min="1" max="1" width="25.421875" style="164" customWidth="1"/>
    <col min="2" max="2" width="9.57421875" style="164" bestFit="1" customWidth="1"/>
    <col min="3" max="3" width="10.57421875" style="164" customWidth="1"/>
    <col min="4" max="4" width="24.00390625" style="164" customWidth="1"/>
    <col min="5" max="6" width="9.57421875" style="164" bestFit="1" customWidth="1"/>
    <col min="7" max="7" width="26.140625" style="164" customWidth="1"/>
    <col min="8" max="9" width="9.57421875" style="164" bestFit="1" customWidth="1"/>
    <col min="10" max="10" width="22.57421875" style="164" customWidth="1"/>
    <col min="11" max="12" width="9.57421875" style="164" bestFit="1" customWidth="1"/>
    <col min="13" max="13" width="24.140625" style="164" customWidth="1"/>
    <col min="14" max="15" width="9.57421875" style="164" bestFit="1" customWidth="1"/>
    <col min="16" max="16" width="25.00390625" style="164" customWidth="1"/>
    <col min="17" max="19" width="9.57421875" style="164" bestFit="1" customWidth="1"/>
    <col min="20" max="16384" width="9.140625" style="164" customWidth="1"/>
  </cols>
  <sheetData>
    <row r="1" spans="1:18" ht="15">
      <c r="A1" s="221" t="s">
        <v>186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163"/>
    </row>
    <row r="2" spans="1:18" ht="15">
      <c r="A2" s="221"/>
      <c r="B2" s="221"/>
      <c r="C2" s="221"/>
      <c r="D2" s="221"/>
      <c r="E2" s="163"/>
      <c r="F2" s="163"/>
      <c r="G2" s="163"/>
      <c r="H2" s="163"/>
      <c r="I2" s="163"/>
      <c r="J2" s="163"/>
      <c r="K2" s="163"/>
      <c r="L2" s="221" t="s">
        <v>202</v>
      </c>
      <c r="M2" s="221"/>
      <c r="N2" s="221"/>
      <c r="O2" s="221"/>
      <c r="P2" s="163"/>
      <c r="Q2" s="163"/>
      <c r="R2" s="163"/>
    </row>
    <row r="3" spans="1:18" ht="15">
      <c r="A3" s="227" t="s">
        <v>94</v>
      </c>
      <c r="B3" s="227"/>
      <c r="C3" s="227"/>
      <c r="D3" s="227"/>
      <c r="E3" s="163"/>
      <c r="F3" s="163"/>
      <c r="G3" s="163"/>
      <c r="H3" s="163"/>
      <c r="I3" s="163"/>
      <c r="J3" s="163"/>
      <c r="K3" s="163"/>
      <c r="L3" s="163"/>
      <c r="M3" s="229" t="s">
        <v>158</v>
      </c>
      <c r="N3" s="229"/>
      <c r="O3" s="229"/>
      <c r="P3" s="163"/>
      <c r="Q3" s="163"/>
      <c r="R3" s="163"/>
    </row>
    <row r="4" spans="1:18" ht="15">
      <c r="A4" s="165" t="s">
        <v>26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1:18" ht="15">
      <c r="A5" s="224" t="s">
        <v>14</v>
      </c>
      <c r="B5" s="225"/>
      <c r="C5" s="226"/>
      <c r="D5" s="224" t="s">
        <v>16</v>
      </c>
      <c r="E5" s="225"/>
      <c r="F5" s="226"/>
      <c r="G5" s="224" t="s">
        <v>17</v>
      </c>
      <c r="H5" s="225"/>
      <c r="I5" s="226"/>
      <c r="J5" s="224" t="s">
        <v>19</v>
      </c>
      <c r="K5" s="225"/>
      <c r="L5" s="226"/>
      <c r="M5" s="228" t="s">
        <v>20</v>
      </c>
      <c r="N5" s="228"/>
      <c r="O5" s="228"/>
      <c r="P5" s="224" t="s">
        <v>21</v>
      </c>
      <c r="Q5" s="225"/>
      <c r="R5" s="226"/>
    </row>
    <row r="6" spans="1:18" ht="26.25" customHeight="1">
      <c r="A6" s="166" t="s">
        <v>0</v>
      </c>
      <c r="B6" s="222" t="s">
        <v>27</v>
      </c>
      <c r="C6" s="223"/>
      <c r="D6" s="167" t="s">
        <v>0</v>
      </c>
      <c r="E6" s="222" t="s">
        <v>27</v>
      </c>
      <c r="F6" s="223"/>
      <c r="G6" s="166" t="s">
        <v>0</v>
      </c>
      <c r="H6" s="222" t="s">
        <v>27</v>
      </c>
      <c r="I6" s="223"/>
      <c r="J6" s="166" t="s">
        <v>0</v>
      </c>
      <c r="K6" s="222" t="s">
        <v>27</v>
      </c>
      <c r="L6" s="223"/>
      <c r="M6" s="166" t="s">
        <v>0</v>
      </c>
      <c r="N6" s="222" t="s">
        <v>27</v>
      </c>
      <c r="O6" s="223"/>
      <c r="P6" s="166" t="s">
        <v>0</v>
      </c>
      <c r="Q6" s="222" t="s">
        <v>27</v>
      </c>
      <c r="R6" s="223"/>
    </row>
    <row r="7" spans="1:18" ht="25.5">
      <c r="A7" s="168"/>
      <c r="B7" s="169" t="s">
        <v>95</v>
      </c>
      <c r="C7" s="162" t="s">
        <v>163</v>
      </c>
      <c r="D7" s="167"/>
      <c r="E7" s="169" t="s">
        <v>95</v>
      </c>
      <c r="F7" s="162" t="s">
        <v>163</v>
      </c>
      <c r="G7" s="168"/>
      <c r="H7" s="169" t="s">
        <v>95</v>
      </c>
      <c r="I7" s="162" t="s">
        <v>163</v>
      </c>
      <c r="J7" s="168"/>
      <c r="K7" s="169" t="s">
        <v>95</v>
      </c>
      <c r="L7" s="162" t="s">
        <v>163</v>
      </c>
      <c r="M7" s="168"/>
      <c r="N7" s="169" t="s">
        <v>95</v>
      </c>
      <c r="O7" s="162" t="s">
        <v>163</v>
      </c>
      <c r="P7" s="168"/>
      <c r="Q7" s="169" t="s">
        <v>95</v>
      </c>
      <c r="R7" s="168"/>
    </row>
    <row r="8" spans="1:18" ht="30">
      <c r="A8" s="170"/>
      <c r="B8" s="171"/>
      <c r="C8" s="171"/>
      <c r="D8" s="158" t="s">
        <v>171</v>
      </c>
      <c r="E8" s="172">
        <v>100</v>
      </c>
      <c r="F8" s="172" t="s">
        <v>153</v>
      </c>
      <c r="G8" s="170"/>
      <c r="H8" s="171"/>
      <c r="I8" s="171"/>
      <c r="J8" s="161"/>
      <c r="K8" s="173"/>
      <c r="L8" s="173"/>
      <c r="M8" s="190"/>
      <c r="N8" s="190"/>
      <c r="O8" s="173"/>
      <c r="P8" s="190"/>
      <c r="Q8" s="190"/>
      <c r="R8" s="172"/>
    </row>
    <row r="9" spans="1:18" ht="34.5" customHeight="1">
      <c r="A9" s="158" t="s">
        <v>34</v>
      </c>
      <c r="B9" s="172">
        <v>100</v>
      </c>
      <c r="C9" s="173"/>
      <c r="D9" s="161" t="s">
        <v>48</v>
      </c>
      <c r="E9" s="173">
        <v>10</v>
      </c>
      <c r="F9" s="173">
        <v>10</v>
      </c>
      <c r="G9" s="158" t="s">
        <v>166</v>
      </c>
      <c r="H9" s="172">
        <v>60</v>
      </c>
      <c r="I9" s="172">
        <v>100</v>
      </c>
      <c r="J9" s="161" t="s">
        <v>173</v>
      </c>
      <c r="K9" s="173">
        <v>75</v>
      </c>
      <c r="L9" s="173">
        <v>100</v>
      </c>
      <c r="M9" s="158" t="s">
        <v>48</v>
      </c>
      <c r="N9" s="172">
        <v>15</v>
      </c>
      <c r="O9" s="172">
        <v>15</v>
      </c>
      <c r="P9" s="158" t="s">
        <v>34</v>
      </c>
      <c r="Q9" s="172">
        <v>100</v>
      </c>
      <c r="R9" s="172" t="s">
        <v>153</v>
      </c>
    </row>
    <row r="10" spans="1:18" ht="57" customHeight="1">
      <c r="A10" s="158" t="s">
        <v>201</v>
      </c>
      <c r="B10" s="174" t="s">
        <v>133</v>
      </c>
      <c r="C10" s="174" t="s">
        <v>134</v>
      </c>
      <c r="D10" s="158" t="s">
        <v>159</v>
      </c>
      <c r="E10" s="174" t="s">
        <v>24</v>
      </c>
      <c r="F10" s="174" t="s">
        <v>24</v>
      </c>
      <c r="G10" s="158" t="s">
        <v>114</v>
      </c>
      <c r="H10" s="174" t="s">
        <v>115</v>
      </c>
      <c r="I10" s="174" t="s">
        <v>115</v>
      </c>
      <c r="J10" s="158" t="s">
        <v>101</v>
      </c>
      <c r="K10" s="175" t="s">
        <v>24</v>
      </c>
      <c r="L10" s="175" t="s">
        <v>24</v>
      </c>
      <c r="M10" s="158" t="s">
        <v>62</v>
      </c>
      <c r="N10" s="175">
        <v>90</v>
      </c>
      <c r="O10" s="175">
        <v>100</v>
      </c>
      <c r="P10" s="158" t="s">
        <v>116</v>
      </c>
      <c r="Q10" s="175">
        <v>90</v>
      </c>
      <c r="R10" s="175">
        <v>100</v>
      </c>
    </row>
    <row r="11" spans="1:18" ht="46.5" customHeight="1">
      <c r="A11" s="158" t="s">
        <v>182</v>
      </c>
      <c r="B11" s="175" t="s">
        <v>18</v>
      </c>
      <c r="C11" s="175" t="s">
        <v>185</v>
      </c>
      <c r="D11" s="161" t="s">
        <v>39</v>
      </c>
      <c r="E11" s="176" t="s">
        <v>18</v>
      </c>
      <c r="F11" s="176" t="s">
        <v>103</v>
      </c>
      <c r="G11" s="158" t="s">
        <v>69</v>
      </c>
      <c r="H11" s="175" t="s">
        <v>18</v>
      </c>
      <c r="I11" s="175">
        <v>180</v>
      </c>
      <c r="J11" s="158" t="s">
        <v>42</v>
      </c>
      <c r="K11" s="175" t="s">
        <v>18</v>
      </c>
      <c r="L11" s="175" t="s">
        <v>103</v>
      </c>
      <c r="M11" s="158" t="s">
        <v>176</v>
      </c>
      <c r="N11" s="175" t="s">
        <v>22</v>
      </c>
      <c r="O11" s="175" t="s">
        <v>174</v>
      </c>
      <c r="P11" s="158" t="s">
        <v>119</v>
      </c>
      <c r="Q11" s="175" t="s">
        <v>18</v>
      </c>
      <c r="R11" s="175" t="s">
        <v>22</v>
      </c>
    </row>
    <row r="12" spans="1:18" ht="33.75" customHeight="1">
      <c r="A12" s="161" t="s">
        <v>126</v>
      </c>
      <c r="B12" s="177">
        <v>200</v>
      </c>
      <c r="C12" s="177">
        <v>200</v>
      </c>
      <c r="D12" s="158" t="s">
        <v>96</v>
      </c>
      <c r="E12" s="175" t="s">
        <v>68</v>
      </c>
      <c r="F12" s="175" t="s">
        <v>68</v>
      </c>
      <c r="G12" s="158" t="s">
        <v>127</v>
      </c>
      <c r="H12" s="175" t="s">
        <v>172</v>
      </c>
      <c r="I12" s="173" t="s">
        <v>172</v>
      </c>
      <c r="J12" s="158" t="s">
        <v>162</v>
      </c>
      <c r="K12" s="175">
        <v>200</v>
      </c>
      <c r="L12" s="175">
        <v>200</v>
      </c>
      <c r="M12" s="158" t="s">
        <v>96</v>
      </c>
      <c r="N12" s="175" t="s">
        <v>68</v>
      </c>
      <c r="O12" s="175" t="s">
        <v>68</v>
      </c>
      <c r="P12" s="158" t="s">
        <v>100</v>
      </c>
      <c r="Q12" s="175" t="s">
        <v>67</v>
      </c>
      <c r="R12" s="175" t="s">
        <v>67</v>
      </c>
    </row>
    <row r="13" spans="1:18" ht="15">
      <c r="A13" s="161" t="s">
        <v>141</v>
      </c>
      <c r="B13" s="177">
        <v>40</v>
      </c>
      <c r="C13" s="177" t="s">
        <v>153</v>
      </c>
      <c r="D13" s="158"/>
      <c r="E13" s="175"/>
      <c r="F13" s="175"/>
      <c r="G13" s="161"/>
      <c r="H13" s="173"/>
      <c r="I13" s="173"/>
      <c r="J13" s="158"/>
      <c r="K13" s="175"/>
      <c r="L13" s="175"/>
      <c r="M13" s="161"/>
      <c r="N13" s="173"/>
      <c r="O13" s="173"/>
      <c r="P13" s="158"/>
      <c r="Q13" s="175"/>
      <c r="R13" s="175"/>
    </row>
    <row r="14" spans="1:18" ht="15">
      <c r="A14" s="158" t="s">
        <v>31</v>
      </c>
      <c r="B14" s="172" t="s">
        <v>153</v>
      </c>
      <c r="C14" s="172">
        <v>30</v>
      </c>
      <c r="D14" s="158" t="s">
        <v>31</v>
      </c>
      <c r="E14" s="172">
        <v>20</v>
      </c>
      <c r="F14" s="172">
        <v>20</v>
      </c>
      <c r="G14" s="158" t="s">
        <v>31</v>
      </c>
      <c r="H14" s="172">
        <v>20</v>
      </c>
      <c r="I14" s="172"/>
      <c r="J14" s="158" t="s">
        <v>31</v>
      </c>
      <c r="K14" s="172">
        <v>20</v>
      </c>
      <c r="L14" s="172">
        <v>30</v>
      </c>
      <c r="M14" s="158" t="s">
        <v>31</v>
      </c>
      <c r="N14" s="172">
        <v>30</v>
      </c>
      <c r="O14" s="172">
        <v>45</v>
      </c>
      <c r="P14" s="158" t="s">
        <v>31</v>
      </c>
      <c r="Q14" s="172">
        <v>20</v>
      </c>
      <c r="R14" s="172">
        <v>30</v>
      </c>
    </row>
    <row r="15" spans="1:18" ht="15">
      <c r="A15" s="158" t="s">
        <v>32</v>
      </c>
      <c r="B15" s="172">
        <v>20</v>
      </c>
      <c r="C15" s="172">
        <v>35</v>
      </c>
      <c r="D15" s="158" t="s">
        <v>32</v>
      </c>
      <c r="E15" s="172" t="s">
        <v>153</v>
      </c>
      <c r="F15" s="172">
        <v>40</v>
      </c>
      <c r="G15" s="158" t="s">
        <v>32</v>
      </c>
      <c r="H15" s="172">
        <v>20</v>
      </c>
      <c r="I15" s="172">
        <v>40</v>
      </c>
      <c r="J15" s="158" t="s">
        <v>32</v>
      </c>
      <c r="K15" s="172">
        <v>20</v>
      </c>
      <c r="L15" s="172">
        <v>25</v>
      </c>
      <c r="M15" s="158"/>
      <c r="N15" s="172"/>
      <c r="O15" s="172"/>
      <c r="P15" s="158" t="s">
        <v>32</v>
      </c>
      <c r="Q15" s="172">
        <v>20</v>
      </c>
      <c r="R15" s="172">
        <v>40</v>
      </c>
    </row>
    <row r="16" spans="1:18" ht="15">
      <c r="A16" s="178" t="s">
        <v>15</v>
      </c>
      <c r="B16" s="179">
        <v>505</v>
      </c>
      <c r="C16" s="179">
        <v>550</v>
      </c>
      <c r="D16" s="178" t="s">
        <v>15</v>
      </c>
      <c r="E16" s="179">
        <v>585</v>
      </c>
      <c r="F16" s="179">
        <v>553</v>
      </c>
      <c r="G16" s="178" t="s">
        <v>15</v>
      </c>
      <c r="H16" s="179">
        <v>563.5</v>
      </c>
      <c r="I16" s="179">
        <v>628.5</v>
      </c>
      <c r="J16" s="178" t="s">
        <v>15</v>
      </c>
      <c r="K16" s="179">
        <v>570</v>
      </c>
      <c r="L16" s="179">
        <v>638</v>
      </c>
      <c r="M16" s="180" t="s">
        <v>15</v>
      </c>
      <c r="N16" s="179">
        <v>520</v>
      </c>
      <c r="O16" s="179">
        <v>565</v>
      </c>
      <c r="P16" s="178" t="s">
        <v>15</v>
      </c>
      <c r="Q16" s="179">
        <v>585</v>
      </c>
      <c r="R16" s="182">
        <v>525</v>
      </c>
    </row>
    <row r="17" spans="1:18" ht="15">
      <c r="A17" s="181" t="s">
        <v>85</v>
      </c>
      <c r="B17" s="182">
        <v>18.31</v>
      </c>
      <c r="C17" s="182">
        <v>23.36</v>
      </c>
      <c r="D17" s="181" t="s">
        <v>85</v>
      </c>
      <c r="E17" s="182">
        <v>20.19</v>
      </c>
      <c r="F17" s="182">
        <v>22.92</v>
      </c>
      <c r="G17" s="181" t="s">
        <v>85</v>
      </c>
      <c r="H17" s="182">
        <v>19.33</v>
      </c>
      <c r="I17" s="182">
        <v>21.47</v>
      </c>
      <c r="J17" s="181" t="s">
        <v>85</v>
      </c>
      <c r="K17" s="182">
        <v>16.17</v>
      </c>
      <c r="L17" s="182">
        <v>18.18</v>
      </c>
      <c r="M17" s="181" t="s">
        <v>85</v>
      </c>
      <c r="N17" s="182">
        <v>20.21</v>
      </c>
      <c r="O17" s="182">
        <v>22.88</v>
      </c>
      <c r="P17" s="181" t="s">
        <v>85</v>
      </c>
      <c r="Q17" s="182">
        <v>19.11</v>
      </c>
      <c r="R17" s="182">
        <v>22.08</v>
      </c>
    </row>
    <row r="18" spans="1:18" ht="15">
      <c r="A18" s="181" t="s">
        <v>86</v>
      </c>
      <c r="B18" s="182">
        <v>19.12</v>
      </c>
      <c r="C18" s="182">
        <v>21.89</v>
      </c>
      <c r="D18" s="181" t="s">
        <v>86</v>
      </c>
      <c r="E18" s="182">
        <v>20.67</v>
      </c>
      <c r="F18" s="182">
        <v>21.96</v>
      </c>
      <c r="G18" s="181" t="s">
        <v>86</v>
      </c>
      <c r="H18" s="182">
        <v>18.79</v>
      </c>
      <c r="I18" s="182">
        <v>24.13</v>
      </c>
      <c r="J18" s="181" t="s">
        <v>86</v>
      </c>
      <c r="K18" s="182">
        <v>16.59</v>
      </c>
      <c r="L18" s="182">
        <v>17.52</v>
      </c>
      <c r="M18" s="181" t="s">
        <v>86</v>
      </c>
      <c r="N18" s="182">
        <v>19.77</v>
      </c>
      <c r="O18" s="182">
        <v>21.86</v>
      </c>
      <c r="P18" s="181" t="s">
        <v>86</v>
      </c>
      <c r="Q18" s="182">
        <v>19.61</v>
      </c>
      <c r="R18" s="182">
        <v>22.34</v>
      </c>
    </row>
    <row r="19" spans="1:18" ht="15">
      <c r="A19" s="160" t="s">
        <v>87</v>
      </c>
      <c r="B19" s="182">
        <v>87.28</v>
      </c>
      <c r="C19" s="182">
        <v>98.02</v>
      </c>
      <c r="D19" s="160" t="s">
        <v>87</v>
      </c>
      <c r="E19" s="182">
        <v>79.62</v>
      </c>
      <c r="F19" s="182">
        <v>96.48</v>
      </c>
      <c r="G19" s="160" t="s">
        <v>87</v>
      </c>
      <c r="H19" s="182">
        <v>83.04</v>
      </c>
      <c r="I19" s="182">
        <v>95.65</v>
      </c>
      <c r="J19" s="160" t="s">
        <v>87</v>
      </c>
      <c r="K19" s="182">
        <v>65.9</v>
      </c>
      <c r="L19" s="182">
        <v>78.83</v>
      </c>
      <c r="M19" s="160" t="s">
        <v>87</v>
      </c>
      <c r="N19" s="182">
        <v>79.56</v>
      </c>
      <c r="O19" s="182">
        <v>93</v>
      </c>
      <c r="P19" s="160" t="s">
        <v>87</v>
      </c>
      <c r="Q19" s="182">
        <v>84.32</v>
      </c>
      <c r="R19" s="182">
        <v>95.65</v>
      </c>
    </row>
    <row r="20" spans="1:18" ht="15">
      <c r="A20" s="160" t="s">
        <v>88</v>
      </c>
      <c r="B20" s="182">
        <v>613.17</v>
      </c>
      <c r="C20" s="182">
        <v>675</v>
      </c>
      <c r="D20" s="160" t="s">
        <v>88</v>
      </c>
      <c r="E20" s="182">
        <v>594.33</v>
      </c>
      <c r="F20" s="182">
        <v>700.09</v>
      </c>
      <c r="G20" s="160" t="s">
        <v>88</v>
      </c>
      <c r="H20" s="182">
        <v>596.38</v>
      </c>
      <c r="I20" s="182">
        <v>684.18</v>
      </c>
      <c r="J20" s="160" t="s">
        <v>88</v>
      </c>
      <c r="K20" s="182">
        <v>478.34</v>
      </c>
      <c r="L20" s="182">
        <v>545.24</v>
      </c>
      <c r="M20" s="160" t="s">
        <v>88</v>
      </c>
      <c r="N20" s="182">
        <v>569.6</v>
      </c>
      <c r="O20" s="182">
        <v>646.69</v>
      </c>
      <c r="P20" s="160" t="s">
        <v>88</v>
      </c>
      <c r="Q20" s="182">
        <v>565.5</v>
      </c>
      <c r="R20" s="289">
        <v>655.3</v>
      </c>
    </row>
    <row r="21" spans="1:18" ht="15">
      <c r="A21" s="224">
        <v>655.3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6"/>
    </row>
    <row r="22" spans="1:18" ht="15">
      <c r="A22" s="228" t="s">
        <v>97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</row>
    <row r="23" spans="1:18" ht="15">
      <c r="A23" s="224" t="s">
        <v>14</v>
      </c>
      <c r="B23" s="225"/>
      <c r="C23" s="226"/>
      <c r="D23" s="224" t="s">
        <v>16</v>
      </c>
      <c r="E23" s="225"/>
      <c r="F23" s="226"/>
      <c r="G23" s="224" t="s">
        <v>17</v>
      </c>
      <c r="H23" s="225"/>
      <c r="I23" s="226"/>
      <c r="J23" s="228" t="s">
        <v>19</v>
      </c>
      <c r="K23" s="228"/>
      <c r="L23" s="228"/>
      <c r="M23" s="224" t="s">
        <v>20</v>
      </c>
      <c r="N23" s="225"/>
      <c r="O23" s="226"/>
      <c r="P23" s="228" t="s">
        <v>21</v>
      </c>
      <c r="Q23" s="228"/>
      <c r="R23" s="228"/>
    </row>
    <row r="24" spans="1:18" ht="26.25" customHeight="1">
      <c r="A24" s="166" t="s">
        <v>0</v>
      </c>
      <c r="B24" s="222" t="s">
        <v>27</v>
      </c>
      <c r="C24" s="223"/>
      <c r="D24" s="166" t="s">
        <v>0</v>
      </c>
      <c r="E24" s="222" t="s">
        <v>27</v>
      </c>
      <c r="F24" s="223"/>
      <c r="G24" s="166" t="s">
        <v>0</v>
      </c>
      <c r="H24" s="222" t="s">
        <v>27</v>
      </c>
      <c r="I24" s="223"/>
      <c r="J24" s="166" t="s">
        <v>0</v>
      </c>
      <c r="K24" s="222" t="s">
        <v>27</v>
      </c>
      <c r="L24" s="223"/>
      <c r="M24" s="167" t="s">
        <v>0</v>
      </c>
      <c r="N24" s="222" t="s">
        <v>27</v>
      </c>
      <c r="O24" s="223"/>
      <c r="P24" s="166" t="s">
        <v>0</v>
      </c>
      <c r="Q24" s="222" t="s">
        <v>27</v>
      </c>
      <c r="R24" s="223"/>
    </row>
    <row r="25" spans="1:18" ht="25.5">
      <c r="A25" s="168"/>
      <c r="B25" s="169" t="s">
        <v>95</v>
      </c>
      <c r="C25" s="162" t="s">
        <v>163</v>
      </c>
      <c r="D25" s="168"/>
      <c r="E25" s="169" t="s">
        <v>95</v>
      </c>
      <c r="F25" s="162" t="s">
        <v>163</v>
      </c>
      <c r="G25" s="168"/>
      <c r="H25" s="169" t="s">
        <v>95</v>
      </c>
      <c r="I25" s="162" t="s">
        <v>163</v>
      </c>
      <c r="J25" s="168"/>
      <c r="K25" s="183" t="s">
        <v>95</v>
      </c>
      <c r="L25" s="162" t="s">
        <v>163</v>
      </c>
      <c r="M25" s="167"/>
      <c r="N25" s="169" t="s">
        <v>95</v>
      </c>
      <c r="O25" s="162" t="s">
        <v>163</v>
      </c>
      <c r="P25" s="168"/>
      <c r="Q25" s="183" t="s">
        <v>95</v>
      </c>
      <c r="R25" s="162" t="s">
        <v>163</v>
      </c>
    </row>
    <row r="26" spans="1:18" ht="15">
      <c r="A26" s="159"/>
      <c r="B26" s="159"/>
      <c r="C26" s="159"/>
      <c r="D26" s="170"/>
      <c r="E26" s="171"/>
      <c r="F26" s="171"/>
      <c r="G26" s="158"/>
      <c r="H26" s="172"/>
      <c r="I26" s="172"/>
      <c r="J26" s="158"/>
      <c r="K26" s="172"/>
      <c r="L26" s="172"/>
      <c r="M26" s="158"/>
      <c r="N26" s="172"/>
      <c r="O26" s="172"/>
      <c r="P26" s="158"/>
      <c r="Q26" s="172"/>
      <c r="R26" s="172"/>
    </row>
    <row r="27" spans="1:18" ht="45">
      <c r="A27" s="158" t="s">
        <v>34</v>
      </c>
      <c r="B27" s="172">
        <v>100</v>
      </c>
      <c r="C27" s="172">
        <v>100</v>
      </c>
      <c r="D27" s="161" t="s">
        <v>169</v>
      </c>
      <c r="E27" s="173">
        <v>60</v>
      </c>
      <c r="F27" s="173">
        <v>100</v>
      </c>
      <c r="G27" s="161" t="s">
        <v>98</v>
      </c>
      <c r="H27" s="173">
        <v>60</v>
      </c>
      <c r="I27" s="173">
        <v>100</v>
      </c>
      <c r="J27" s="158" t="s">
        <v>171</v>
      </c>
      <c r="K27" s="172">
        <v>100</v>
      </c>
      <c r="L27" s="172" t="s">
        <v>153</v>
      </c>
      <c r="M27" s="158" t="s">
        <v>179</v>
      </c>
      <c r="N27" s="172">
        <v>60</v>
      </c>
      <c r="O27" s="172">
        <v>50</v>
      </c>
      <c r="P27" s="158" t="s">
        <v>34</v>
      </c>
      <c r="Q27" s="172">
        <v>100</v>
      </c>
      <c r="R27" s="172" t="s">
        <v>153</v>
      </c>
    </row>
    <row r="28" spans="1:18" ht="60">
      <c r="A28" s="158" t="s">
        <v>112</v>
      </c>
      <c r="B28" s="184" t="s">
        <v>47</v>
      </c>
      <c r="C28" s="174" t="s">
        <v>28</v>
      </c>
      <c r="D28" s="158"/>
      <c r="E28" s="174"/>
      <c r="F28" s="174"/>
      <c r="G28" s="158" t="s">
        <v>157</v>
      </c>
      <c r="H28" s="172">
        <v>90</v>
      </c>
      <c r="I28" s="174" t="s">
        <v>152</v>
      </c>
      <c r="J28" s="158" t="s">
        <v>111</v>
      </c>
      <c r="K28" s="184" t="s">
        <v>99</v>
      </c>
      <c r="L28" s="184" t="s">
        <v>99</v>
      </c>
      <c r="M28" s="158" t="s">
        <v>154</v>
      </c>
      <c r="N28" s="175" t="s">
        <v>23</v>
      </c>
      <c r="O28" s="175" t="s">
        <v>77</v>
      </c>
      <c r="P28" s="158" t="s">
        <v>155</v>
      </c>
      <c r="Q28" s="175" t="s">
        <v>76</v>
      </c>
      <c r="R28" s="174" t="s">
        <v>76</v>
      </c>
    </row>
    <row r="29" spans="1:18" ht="45">
      <c r="A29" s="161" t="s">
        <v>66</v>
      </c>
      <c r="B29" s="173" t="s">
        <v>102</v>
      </c>
      <c r="C29" s="173" t="s">
        <v>103</v>
      </c>
      <c r="D29" s="158" t="s">
        <v>117</v>
      </c>
      <c r="E29" s="175" t="s">
        <v>23</v>
      </c>
      <c r="F29" s="175" t="s">
        <v>77</v>
      </c>
      <c r="G29" s="158" t="s">
        <v>160</v>
      </c>
      <c r="H29" s="175" t="s">
        <v>18</v>
      </c>
      <c r="I29" s="175">
        <v>180</v>
      </c>
      <c r="J29" s="161" t="s">
        <v>66</v>
      </c>
      <c r="K29" s="173" t="s">
        <v>102</v>
      </c>
      <c r="L29" s="173" t="s">
        <v>103</v>
      </c>
      <c r="M29" s="158"/>
      <c r="N29" s="174"/>
      <c r="O29" s="174"/>
      <c r="P29" s="161" t="s">
        <v>39</v>
      </c>
      <c r="Q29" s="173" t="s">
        <v>102</v>
      </c>
      <c r="R29" s="175" t="s">
        <v>22</v>
      </c>
    </row>
    <row r="30" spans="1:18" ht="45" hidden="1">
      <c r="A30" s="161"/>
      <c r="B30" s="173"/>
      <c r="C30" s="173"/>
      <c r="D30" s="185" t="s">
        <v>161</v>
      </c>
      <c r="E30" s="186" t="s">
        <v>133</v>
      </c>
      <c r="F30" s="174" t="s">
        <v>134</v>
      </c>
      <c r="G30" s="158"/>
      <c r="H30" s="175"/>
      <c r="I30" s="175"/>
      <c r="J30" s="161"/>
      <c r="K30" s="173"/>
      <c r="L30" s="173"/>
      <c r="M30" s="158"/>
      <c r="N30" s="174"/>
      <c r="O30" s="174"/>
      <c r="P30" s="161"/>
      <c r="Q30" s="173"/>
      <c r="R30" s="172" t="s">
        <v>128</v>
      </c>
    </row>
    <row r="31" spans="1:18" ht="30" hidden="1">
      <c r="A31" s="161"/>
      <c r="B31" s="173"/>
      <c r="C31" s="173"/>
      <c r="D31" s="185" t="s">
        <v>135</v>
      </c>
      <c r="E31" s="187" t="s">
        <v>18</v>
      </c>
      <c r="F31" s="175" t="s">
        <v>110</v>
      </c>
      <c r="G31" s="158"/>
      <c r="H31" s="175"/>
      <c r="I31" s="175"/>
      <c r="J31" s="161"/>
      <c r="K31" s="173"/>
      <c r="L31" s="173"/>
      <c r="M31" s="158"/>
      <c r="N31" s="174"/>
      <c r="O31" s="174"/>
      <c r="P31" s="161"/>
      <c r="Q31" s="173"/>
      <c r="R31" s="290">
        <v>30</v>
      </c>
    </row>
    <row r="32" spans="1:18" ht="45">
      <c r="A32" s="158" t="s">
        <v>181</v>
      </c>
      <c r="B32" s="188" t="s">
        <v>61</v>
      </c>
      <c r="C32" s="174" t="s">
        <v>61</v>
      </c>
      <c r="D32" s="158" t="s">
        <v>145</v>
      </c>
      <c r="E32" s="174" t="s">
        <v>68</v>
      </c>
      <c r="F32" s="174" t="s">
        <v>68</v>
      </c>
      <c r="G32" s="158" t="s">
        <v>100</v>
      </c>
      <c r="H32" s="175" t="s">
        <v>67</v>
      </c>
      <c r="I32" s="175" t="s">
        <v>67</v>
      </c>
      <c r="J32" s="158" t="s">
        <v>132</v>
      </c>
      <c r="K32" s="174">
        <v>200</v>
      </c>
      <c r="L32" s="174">
        <v>200</v>
      </c>
      <c r="M32" s="158" t="s">
        <v>181</v>
      </c>
      <c r="N32" s="188" t="s">
        <v>61</v>
      </c>
      <c r="O32" s="174" t="s">
        <v>61</v>
      </c>
      <c r="P32" s="161" t="s">
        <v>127</v>
      </c>
      <c r="Q32" s="173" t="s">
        <v>172</v>
      </c>
      <c r="R32" s="173" t="s">
        <v>172</v>
      </c>
    </row>
    <row r="33" spans="1:18" ht="15">
      <c r="A33" s="158"/>
      <c r="B33" s="174"/>
      <c r="C33" s="173"/>
      <c r="D33" s="158" t="s">
        <v>146</v>
      </c>
      <c r="E33" s="174" t="s">
        <v>156</v>
      </c>
      <c r="F33" s="174" t="s">
        <v>153</v>
      </c>
      <c r="G33" s="158"/>
      <c r="H33" s="175"/>
      <c r="I33" s="175"/>
      <c r="J33" s="158"/>
      <c r="K33" s="174"/>
      <c r="L33" s="174"/>
      <c r="M33" s="158"/>
      <c r="N33" s="188"/>
      <c r="O33" s="188"/>
      <c r="P33" s="161"/>
      <c r="Q33" s="173"/>
      <c r="R33" s="190"/>
    </row>
    <row r="34" spans="1:18" ht="15">
      <c r="A34" s="158" t="s">
        <v>31</v>
      </c>
      <c r="B34" s="172">
        <v>35</v>
      </c>
      <c r="C34" s="172">
        <v>30</v>
      </c>
      <c r="D34" s="158" t="s">
        <v>31</v>
      </c>
      <c r="E34" s="172" t="s">
        <v>153</v>
      </c>
      <c r="F34" s="172">
        <v>30</v>
      </c>
      <c r="G34" s="158" t="s">
        <v>31</v>
      </c>
      <c r="H34" s="172">
        <v>35</v>
      </c>
      <c r="I34" s="172">
        <v>20</v>
      </c>
      <c r="J34" s="158" t="s">
        <v>31</v>
      </c>
      <c r="K34" s="172">
        <v>20</v>
      </c>
      <c r="L34" s="172">
        <v>35</v>
      </c>
      <c r="M34" s="158" t="s">
        <v>31</v>
      </c>
      <c r="N34" s="172">
        <v>20</v>
      </c>
      <c r="O34" s="172">
        <v>20</v>
      </c>
      <c r="P34" s="158" t="s">
        <v>31</v>
      </c>
      <c r="Q34" s="172" t="s">
        <v>153</v>
      </c>
      <c r="R34" s="172">
        <v>40</v>
      </c>
    </row>
    <row r="35" spans="1:18" ht="15">
      <c r="A35" s="158" t="s">
        <v>32</v>
      </c>
      <c r="B35" s="172">
        <v>20</v>
      </c>
      <c r="C35" s="172">
        <v>40</v>
      </c>
      <c r="D35" s="158" t="s">
        <v>32</v>
      </c>
      <c r="E35" s="172">
        <v>30</v>
      </c>
      <c r="F35" s="172">
        <v>40</v>
      </c>
      <c r="G35" s="158" t="s">
        <v>32</v>
      </c>
      <c r="H35" s="172">
        <v>25</v>
      </c>
      <c r="I35" s="172">
        <v>30</v>
      </c>
      <c r="J35" s="158" t="s">
        <v>32</v>
      </c>
      <c r="K35" s="172" t="s">
        <v>153</v>
      </c>
      <c r="L35" s="172">
        <v>35</v>
      </c>
      <c r="M35" s="158" t="s">
        <v>32</v>
      </c>
      <c r="N35" s="172">
        <v>20</v>
      </c>
      <c r="O35" s="172">
        <v>30</v>
      </c>
      <c r="P35" s="158" t="s">
        <v>32</v>
      </c>
      <c r="Q35" s="172">
        <v>20</v>
      </c>
      <c r="R35" s="172">
        <v>40</v>
      </c>
    </row>
    <row r="36" spans="1:18" ht="15">
      <c r="A36" s="178" t="s">
        <v>15</v>
      </c>
      <c r="B36" s="179">
        <v>598</v>
      </c>
      <c r="C36" s="179">
        <v>653</v>
      </c>
      <c r="D36" s="178" t="s">
        <v>15</v>
      </c>
      <c r="E36" s="179">
        <v>514</v>
      </c>
      <c r="F36" s="179">
        <v>620</v>
      </c>
      <c r="G36" s="178" t="s">
        <v>15</v>
      </c>
      <c r="H36" s="179">
        <v>565</v>
      </c>
      <c r="I36" s="179">
        <v>640</v>
      </c>
      <c r="J36" s="178" t="s">
        <v>15</v>
      </c>
      <c r="K36" s="179">
        <v>573</v>
      </c>
      <c r="L36" s="179">
        <v>553</v>
      </c>
      <c r="M36" s="178" t="s">
        <v>15</v>
      </c>
      <c r="N36" s="179">
        <v>500</v>
      </c>
      <c r="O36" s="179">
        <v>550</v>
      </c>
      <c r="P36" s="178" t="s">
        <v>15</v>
      </c>
      <c r="Q36" s="179">
        <v>571.5</v>
      </c>
      <c r="R36" s="179">
        <v>563.5</v>
      </c>
    </row>
    <row r="37" spans="1:18" ht="15">
      <c r="A37" s="181" t="s">
        <v>85</v>
      </c>
      <c r="B37" s="182">
        <v>20.2</v>
      </c>
      <c r="C37" s="182">
        <v>21.42</v>
      </c>
      <c r="D37" s="181" t="s">
        <v>85</v>
      </c>
      <c r="E37" s="182">
        <v>19.78</v>
      </c>
      <c r="F37" s="182">
        <v>21.47</v>
      </c>
      <c r="G37" s="181" t="s">
        <v>85</v>
      </c>
      <c r="H37" s="182">
        <v>20.2</v>
      </c>
      <c r="I37" s="182">
        <v>18.14</v>
      </c>
      <c r="J37" s="181" t="s">
        <v>85</v>
      </c>
      <c r="K37" s="182">
        <v>15.09</v>
      </c>
      <c r="L37" s="182">
        <v>18.71</v>
      </c>
      <c r="M37" s="181" t="s">
        <v>85</v>
      </c>
      <c r="N37" s="182">
        <v>20.21</v>
      </c>
      <c r="O37" s="182">
        <v>23.61</v>
      </c>
      <c r="P37" s="181" t="s">
        <v>85</v>
      </c>
      <c r="Q37" s="182">
        <v>15.51</v>
      </c>
      <c r="R37" s="182">
        <v>21.46</v>
      </c>
    </row>
    <row r="38" spans="1:18" ht="15">
      <c r="A38" s="181" t="s">
        <v>86</v>
      </c>
      <c r="B38" s="182">
        <v>19.79</v>
      </c>
      <c r="C38" s="182">
        <v>21.88</v>
      </c>
      <c r="D38" s="181" t="s">
        <v>86</v>
      </c>
      <c r="E38" s="182">
        <v>18.8</v>
      </c>
      <c r="F38" s="182">
        <v>23.85</v>
      </c>
      <c r="G38" s="181" t="s">
        <v>86</v>
      </c>
      <c r="H38" s="182">
        <v>20.7</v>
      </c>
      <c r="I38" s="182">
        <v>19.31</v>
      </c>
      <c r="J38" s="181" t="s">
        <v>86</v>
      </c>
      <c r="K38" s="182">
        <v>15.17</v>
      </c>
      <c r="L38" s="182">
        <v>18.62</v>
      </c>
      <c r="M38" s="181" t="s">
        <v>86</v>
      </c>
      <c r="N38" s="182">
        <v>20.73</v>
      </c>
      <c r="O38" s="182">
        <v>22.7</v>
      </c>
      <c r="P38" s="181" t="s">
        <v>86</v>
      </c>
      <c r="Q38" s="182">
        <v>16.23</v>
      </c>
      <c r="R38" s="182">
        <v>22.49</v>
      </c>
    </row>
    <row r="39" spans="1:18" ht="15">
      <c r="A39" s="160" t="s">
        <v>87</v>
      </c>
      <c r="B39" s="182">
        <v>79.59</v>
      </c>
      <c r="C39" s="182">
        <v>91.74</v>
      </c>
      <c r="D39" s="160" t="s">
        <v>87</v>
      </c>
      <c r="E39" s="182">
        <v>86.3</v>
      </c>
      <c r="F39" s="182">
        <v>92.85</v>
      </c>
      <c r="G39" s="160" t="s">
        <v>87</v>
      </c>
      <c r="H39" s="182">
        <v>81.11</v>
      </c>
      <c r="I39" s="182">
        <v>73.51</v>
      </c>
      <c r="J39" s="160" t="s">
        <v>87</v>
      </c>
      <c r="K39" s="182">
        <v>70.31</v>
      </c>
      <c r="L39" s="182">
        <v>78.22</v>
      </c>
      <c r="M39" s="160" t="s">
        <v>87</v>
      </c>
      <c r="N39" s="182">
        <v>79.58</v>
      </c>
      <c r="O39" s="182">
        <v>91.6</v>
      </c>
      <c r="P39" s="160" t="s">
        <v>87</v>
      </c>
      <c r="Q39" s="182">
        <v>69.12</v>
      </c>
      <c r="R39" s="182">
        <v>92.48</v>
      </c>
    </row>
    <row r="40" spans="1:18" ht="15">
      <c r="A40" s="160" t="s">
        <v>88</v>
      </c>
      <c r="B40" s="182">
        <v>602</v>
      </c>
      <c r="C40" s="182">
        <v>659.19</v>
      </c>
      <c r="D40" s="160" t="s">
        <v>88</v>
      </c>
      <c r="E40" s="182">
        <v>575.8</v>
      </c>
      <c r="F40" s="182">
        <v>654.17</v>
      </c>
      <c r="G40" s="160" t="s">
        <v>88</v>
      </c>
      <c r="H40" s="182">
        <v>595.68</v>
      </c>
      <c r="I40" s="182">
        <v>559.32</v>
      </c>
      <c r="J40" s="160" t="s">
        <v>88</v>
      </c>
      <c r="K40" s="182">
        <v>463.09</v>
      </c>
      <c r="L40" s="182">
        <v>546.18</v>
      </c>
      <c r="M40" s="160" t="s">
        <v>88</v>
      </c>
      <c r="N40" s="182">
        <v>607.12</v>
      </c>
      <c r="O40" s="182">
        <v>710.93</v>
      </c>
      <c r="P40" s="160" t="s">
        <v>88</v>
      </c>
      <c r="Q40" s="182">
        <v>470.26</v>
      </c>
      <c r="R40" s="182">
        <v>648.4</v>
      </c>
    </row>
    <row r="41" spans="1:18" ht="15">
      <c r="A41" s="230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</row>
  </sheetData>
  <sheetProtection/>
  <mergeCells count="32">
    <mergeCell ref="A41:R41"/>
    <mergeCell ref="B6:C6"/>
    <mergeCell ref="E6:F6"/>
    <mergeCell ref="H6:I6"/>
    <mergeCell ref="K6:L6"/>
    <mergeCell ref="P23:R23"/>
    <mergeCell ref="B24:C24"/>
    <mergeCell ref="E24:F24"/>
    <mergeCell ref="H24:I24"/>
    <mergeCell ref="K24:L24"/>
    <mergeCell ref="N24:O24"/>
    <mergeCell ref="M23:O23"/>
    <mergeCell ref="M5:O5"/>
    <mergeCell ref="M3:O3"/>
    <mergeCell ref="G5:I5"/>
    <mergeCell ref="P5:R5"/>
    <mergeCell ref="Q24:R24"/>
    <mergeCell ref="A22:R22"/>
    <mergeCell ref="A23:C23"/>
    <mergeCell ref="D23:F23"/>
    <mergeCell ref="G23:I23"/>
    <mergeCell ref="J23:L23"/>
    <mergeCell ref="L2:O2"/>
    <mergeCell ref="N6:O6"/>
    <mergeCell ref="Q6:R6"/>
    <mergeCell ref="A21:R21"/>
    <mergeCell ref="A1:Q1"/>
    <mergeCell ref="A2:D2"/>
    <mergeCell ref="A3:D3"/>
    <mergeCell ref="A5:C5"/>
    <mergeCell ref="D5:F5"/>
    <mergeCell ref="J5:L5"/>
  </mergeCells>
  <printOptions/>
  <pageMargins left="0" right="0" top="0" bottom="0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admin</cp:lastModifiedBy>
  <cp:lastPrinted>2023-02-21T15:26:33Z</cp:lastPrinted>
  <dcterms:created xsi:type="dcterms:W3CDTF">2020-08-10T12:56:14Z</dcterms:created>
  <dcterms:modified xsi:type="dcterms:W3CDTF">2023-02-21T15:32:36Z</dcterms:modified>
  <cp:category/>
  <cp:version/>
  <cp:contentType/>
  <cp:contentStatus/>
</cp:coreProperties>
</file>